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ΙΣΟΛ.30.06.14 (2)" sheetId="1" r:id="rId1"/>
    <sheet name="Sheet1" sheetId="2" r:id="rId2"/>
    <sheet name="Sheet2" sheetId="3" r:id="rId3"/>
    <sheet name="Sheet3" sheetId="4" r:id="rId4"/>
  </sheets>
  <externalReferences>
    <externalReference r:id="rId7"/>
    <externalReference r:id="rId8"/>
    <externalReference r:id="rId9"/>
    <externalReference r:id="rId10"/>
    <externalReference r:id="rId11"/>
  </externalReferences>
  <definedNames>
    <definedName name="_xlfn.BAHTTEXT" hidden="1">#NAME?</definedName>
    <definedName name="CLIENT">#REF!</definedName>
    <definedName name="Currency">#REF!</definedName>
    <definedName name="DATABASE">'[3]UFO'!$B$1:$I$27208</definedName>
    <definedName name="divers">#REF!</definedName>
    <definedName name="KJ">#REF!</definedName>
    <definedName name="KJL">#REF!</definedName>
    <definedName name="_xlnm.Print_Area" localSheetId="0">'ΙΣΟΛ.30.06.14 (2)'!$B$1:$U$98</definedName>
    <definedName name="SAA">#REF!</definedName>
    <definedName name="SAD">#REF!</definedName>
    <definedName name="TE">#REF!</definedName>
    <definedName name="Test">#REF!</definedName>
    <definedName name="YE">#REF!</definedName>
    <definedName name="Year_end">#REF!</definedName>
    <definedName name="ΕΛΕΓΧΟΜΕΝΗ_ΕΤΑΙΡΕΙΑ">'[2]ΓΕΝΙΚΕΣ ΠΛΗΡΟΦΟΡΙΕΣ'!#REF!</definedName>
  </definedNames>
  <calcPr fullCalcOnLoad="1"/>
</workbook>
</file>

<file path=xl/sharedStrings.xml><?xml version="1.0" encoding="utf-8"?>
<sst xmlns="http://schemas.openxmlformats.org/spreadsheetml/2006/main" count="170" uniqueCount="155">
  <si>
    <t xml:space="preserve"> </t>
  </si>
  <si>
    <t>ΒΑΜΒΑΞ ΑΝΩΝΥΜΟΣ ΒΙΟΜΗΧΑΝΙΚΗ ΚΑΙ ΕΜΠΟΡΙΚΗ ΕΤΑΙΡΕΙΑ</t>
  </si>
  <si>
    <t>18η ΕΤΑΙΡΙΚΗ ΧΡΗΣΗ (1 ΙΟΥΛΙΟΥ 2013 - 30 ΙΟΥΝΙΟΥ 2014)</t>
  </si>
  <si>
    <t>ΕΝΕΡΓΗΤΙΚΟ</t>
  </si>
  <si>
    <t>ΠΑΘΗΤΙΚΟ</t>
  </si>
  <si>
    <t>Ποσά</t>
  </si>
  <si>
    <t xml:space="preserve">Ποσά </t>
  </si>
  <si>
    <t xml:space="preserve"> Ποσά κλειόμενης χρήσεως </t>
  </si>
  <si>
    <t xml:space="preserve"> Ποσά προηγούμενης χρήσεως </t>
  </si>
  <si>
    <t>κλειομένης</t>
  </si>
  <si>
    <t>προηγούμ.</t>
  </si>
  <si>
    <t xml:space="preserve">χρήσεως </t>
  </si>
  <si>
    <t>Αξία κτήσης</t>
  </si>
  <si>
    <t>Αποσβέσεις</t>
  </si>
  <si>
    <t>Αναπ. αξία</t>
  </si>
  <si>
    <t>Β.ΕΞΟΔΑ ΕΓΚΑΤΑΣΤΑΣΕΩΣ</t>
  </si>
  <si>
    <t>Α.ΙΔΙΑ ΚΕΦΑΛΑΙΑ</t>
  </si>
  <si>
    <t xml:space="preserve">  4.Λοιπά έξοδα εγκαταστάσεως</t>
  </si>
  <si>
    <t xml:space="preserve"> Ι.Κεφάλαιο (55.168 μετ. των 29,35 ευρώ εκάστη)</t>
  </si>
  <si>
    <t xml:space="preserve">   1.Καταβλημένο</t>
  </si>
  <si>
    <t>Γ.ΠΑΓΙΟ ΕΝΕΡΓΗΤΙΚΟ</t>
  </si>
  <si>
    <t>ΙΙ.Ενσώματες ακινητοποιήσεις</t>
  </si>
  <si>
    <t xml:space="preserve">   1.Γήπεδα - οικόπεδα</t>
  </si>
  <si>
    <t>ΙΙ.Διαφορές αναπρ/γής-επιχ/σεις επενδύσεων</t>
  </si>
  <si>
    <t xml:space="preserve">   3.Κτίρια -Εγκαταστάσεις κτιρίων</t>
  </si>
  <si>
    <t xml:space="preserve">   2.Διαφορές αναπρ.αξίας λοιπών περιουσ.στοιχείων</t>
  </si>
  <si>
    <t xml:space="preserve">   4.Μηχανήματα-Τεχνικές &amp; λοιπός μηχ/ός εξοπλ.</t>
  </si>
  <si>
    <t xml:space="preserve">   5.Μεταφορικά Μέσα</t>
  </si>
  <si>
    <t xml:space="preserve">  IV.Αποθεματικά Κεφάλαια</t>
  </si>
  <si>
    <t xml:space="preserve">   6.Επιπλα &amp; Λοιπός Εξοπλισμός</t>
  </si>
  <si>
    <t xml:space="preserve">   1.Τακτικό Αποθεματικό</t>
  </si>
  <si>
    <t xml:space="preserve">   7.Ακινητοποιήσεις υπό εκτέλ.&amp; προκατ.</t>
  </si>
  <si>
    <t xml:space="preserve">   Μείον:Ζημία από υποτίμηση</t>
  </si>
  <si>
    <t xml:space="preserve"> Σύνολο ακινητοποιήσεων(ΓΙΙ)</t>
  </si>
  <si>
    <t xml:space="preserve">          χρεογράφων προς συμψηφισμό</t>
  </si>
  <si>
    <t>ΙΙΙ.Συμμετοχές &amp; άλλες μακρ/σμες</t>
  </si>
  <si>
    <t xml:space="preserve">   4.Έκτακτα αποθεματικά</t>
  </si>
  <si>
    <t>χρηματοοικονομικές απαιτήσεις</t>
  </si>
  <si>
    <t xml:space="preserve">  1.Συμμετοχες σε συνδεδεμένες επιχειρησεις</t>
  </si>
  <si>
    <t xml:space="preserve">  V.Αποτελέσματα (κέρδη) εις νέο</t>
  </si>
  <si>
    <t xml:space="preserve">  7.Λοιπές μακροπρόθεσμες απαιτήσεις</t>
  </si>
  <si>
    <t xml:space="preserve">    Υπόλοιπο κέρδων προηγ. χρήσεων</t>
  </si>
  <si>
    <t xml:space="preserve"> ΣΥΝΟΛΟ ΠΑΓΙΟΥ ΕΝΕΡΓΗΤΙΚΟΥ (ΓΙΙ+ΓΙΙΙ)</t>
  </si>
  <si>
    <t>Δ.ΚΥΚΛΟΦΟΡΟΥΝ ΕΝΕΡΓΗΤΙΚΟ</t>
  </si>
  <si>
    <t>ΣΥΝΟΛΟ ΙΔΙΩΝ ΚΕΦΑΛΑΙΩΝ ( ΑΙ+ΑΙΙ+ΑΙV+ΑV)</t>
  </si>
  <si>
    <t>Ι.Αποθέματα</t>
  </si>
  <si>
    <t xml:space="preserve">  1.Εμπορεύματα</t>
  </si>
  <si>
    <t>Β.ΠΡΟΒΛΕΨΕΙΣ ΓΙΑ ΚΙΝΔΥΝΟΥΣ ΚΑΙ ΕΞΟΔΑ</t>
  </si>
  <si>
    <t xml:space="preserve">  2.Προιόντα έτοιμα &amp; ημιτελή-Υποπροιόντα &amp; Υπολείματα </t>
  </si>
  <si>
    <t xml:space="preserve">    1.Προβλέψεις για αποζημίωση προσωπικού    </t>
  </si>
  <si>
    <t xml:space="preserve">  4.Πρώτες &amp; βοηθητικές ύλες - αναλώσιμα </t>
  </si>
  <si>
    <t xml:space="preserve">        λόγω εξόδου από την εταιρεία</t>
  </si>
  <si>
    <t xml:space="preserve">   υλικά - ανταλλακτικά &amp; είδη συσκευασίας</t>
  </si>
  <si>
    <t xml:space="preserve">     2. Λοιπές προβλέψεις</t>
  </si>
  <si>
    <t xml:space="preserve">  5.Προκαταβολές για αγορές αποθεμάτων</t>
  </si>
  <si>
    <t>Γ.ΥΠΟΧΡΕΩΣΕΙΣ</t>
  </si>
  <si>
    <t xml:space="preserve">   ΙΙ.Βραχυπρόθεσμες υποχρεώσεις</t>
  </si>
  <si>
    <t>ΙΙ.Απαιτήσεις</t>
  </si>
  <si>
    <t xml:space="preserve">   1.Προμηθευτές</t>
  </si>
  <si>
    <t xml:space="preserve">  1.Πελάτες</t>
  </si>
  <si>
    <t xml:space="preserve">  2α.Επιταγές πληρωτέες</t>
  </si>
  <si>
    <t xml:space="preserve">  Μείον: Προβλέψεις (44.11)</t>
  </si>
  <si>
    <t xml:space="preserve">   3.Τράπεζες λογ/μοί βραχ/σμων υποχρεώσεων</t>
  </si>
  <si>
    <t xml:space="preserve">  8.Δεσμευμένοι λογαριασμοί καταθέσεων</t>
  </si>
  <si>
    <t xml:space="preserve">   4.Προκαταβολές πελατών</t>
  </si>
  <si>
    <t xml:space="preserve">  11.Χρεώστες διάφοροι</t>
  </si>
  <si>
    <t xml:space="preserve">   5. Υποχρεώσεις από φόρους - τέλη</t>
  </si>
  <si>
    <t xml:space="preserve">  12.Λογαριασμοί διαχειρίσεως προκαταβολων &amp; πιστωσεων</t>
  </si>
  <si>
    <t xml:space="preserve">   6.Ασφαλιστικοί οργανισμοί</t>
  </si>
  <si>
    <t>Σύνολο απαιτήσεων</t>
  </si>
  <si>
    <t xml:space="preserve">  7.Mακροπροθ. Υποχρεώσ. Πληρωτ.στη χρηση</t>
  </si>
  <si>
    <t xml:space="preserve"> 11.Πιστωτές διάφοροι</t>
  </si>
  <si>
    <t>ΙΙΙ. Χρεόγραφα</t>
  </si>
  <si>
    <t>1. Μετοχές</t>
  </si>
  <si>
    <t>ΣΥΝΟΛΟ ΥΠΟΧΡΕΩΣΕΩΝ (ΓΙΙ)</t>
  </si>
  <si>
    <t xml:space="preserve"> Μείον: Προβλέψεις </t>
  </si>
  <si>
    <t>ΙV.Διαθέσιμα</t>
  </si>
  <si>
    <t xml:space="preserve">  1.Ταμείο</t>
  </si>
  <si>
    <t xml:space="preserve">  3α.Καταθέσεις όψεως </t>
  </si>
  <si>
    <t xml:space="preserve"> Σύνολο κυκλοφορούντος ενεργητικού (ΔΙ+ΔΙΙ+ΔΙΙΙ+ΔIV)</t>
  </si>
  <si>
    <t>Ε. ΜΕΤΑΒΑΤΙΚΟΙ ΛΟΓΑΡΙΑΣΜΟΙ ΕΝΕΡΓΗΤΙΚΟΥ</t>
  </si>
  <si>
    <t>Ε. ΜΕΤΑΒΑΤΙΚΟΙ ΛΟΓΑΡΙΑΣΜΟΙ ΠΑΘΗΤΙΚΟΥ</t>
  </si>
  <si>
    <t xml:space="preserve">  2. Έσοδα χρήσεως εισπρακτέα</t>
  </si>
  <si>
    <t xml:space="preserve">  2.Έξοδα χρήσεως δουλευμένα</t>
  </si>
  <si>
    <t>ΓΕΝΙΚΟ ΣΥΝΟΛΟ ΕΝΕΡΓΗΤΙΚΟΥ (Β+Γ+Δ+Ε)</t>
  </si>
  <si>
    <t>ΓΕΝΙΚΟ ΣΥΝΟΛΟ ΠΑΘΗΤΙΚΟΥ (Α+Β+Γ)</t>
  </si>
  <si>
    <t>ΚΑΤΑΣΤΑΣΗ ΛΟΓΑΡΙΑΣΜΟΥ ΑΠΟΤΕΛΕΣΜΑΤΩΝ ΧΡΗΣΕΩΣ</t>
  </si>
  <si>
    <t xml:space="preserve">          30ης ΙΟΥΝΙΟΥ 2014 (1 ΙΟΥΛΙΟΥ 2013-30 ΙΟΥΝΙΟΥ 2014)</t>
  </si>
  <si>
    <t>ΠΙΝΑΚΑΣ ΔΙΑΘΕΣΕΩΣ ΑΠΟΤΕΛΕΣΜΑΤΩΝ</t>
  </si>
  <si>
    <t>Ποσά κλειόμενης χρήσεως 1.7.13-30.6.14</t>
  </si>
  <si>
    <t>Ποσά κλειόμενης χρήσεως 1.7.12-30.6.13</t>
  </si>
  <si>
    <t>Ι.ΑΠΟΤΕΛΕΣΜΑΤΑ ΕΚΜΕΤΑΛΛΕΥΣΕΩΣ</t>
  </si>
  <si>
    <t xml:space="preserve">   Κύκλος εργασιών (πωλήσεις)</t>
  </si>
  <si>
    <t xml:space="preserve">   Μείον: Κόστος πωλήσεων</t>
  </si>
  <si>
    <t>χρήσεως 30/6/14</t>
  </si>
  <si>
    <t>χρήσεως 30/6/13</t>
  </si>
  <si>
    <t xml:space="preserve">   Μικτά αποτελέσματα (κέρδη) εκμ/σης</t>
  </si>
  <si>
    <t>Καθαρά αποτελέσματα (κέρδη) χρήσεως</t>
  </si>
  <si>
    <t xml:space="preserve">(+) Υπόλ. αποτ.(κερδών) πρ. χρήσεων </t>
  </si>
  <si>
    <t>(-) Διανεμηθέντα κέρδη προηγ. χρήσ.</t>
  </si>
  <si>
    <t xml:space="preserve">              2.Εξοδα λειτουργίας διάθεσης</t>
  </si>
  <si>
    <t>ΣΥΝΟΛΟ</t>
  </si>
  <si>
    <t xml:space="preserve">   Μερικά αποτελέσματα (κέρδη) εκμ/σης</t>
  </si>
  <si>
    <t>ΜΕΙΟΝ:1.Φόρος εισοδήματος</t>
  </si>
  <si>
    <t>4.Πιστωτικοί τόκοι &amp; συναφή έσοδα</t>
  </si>
  <si>
    <t>ΜΕΙΟΝ:2.Λοιποί μη ενσωματ.στο λειτουργ. κόστος φόροι</t>
  </si>
  <si>
    <t xml:space="preserve">     </t>
  </si>
  <si>
    <t xml:space="preserve">Κέρδη προς διάθεση </t>
  </si>
  <si>
    <t xml:space="preserve">   Ολικά αποτελέσματα  (ζημίες/κέρδη) εκμ/σεως</t>
  </si>
  <si>
    <t>Η διάθεση των κερδών γίνεται ως εξής:</t>
  </si>
  <si>
    <t>ΙΙ.ΠΛΕΟΝ/ΜΕΙΟΝ: Εκτακτα αποτελέσματα</t>
  </si>
  <si>
    <t>Τακτικό αποθεματικό</t>
  </si>
  <si>
    <t xml:space="preserve">   1.Έκτακτα &amp; ανόργανα έσοδα</t>
  </si>
  <si>
    <t>Έκτακτο αποθεματικό</t>
  </si>
  <si>
    <t xml:space="preserve">   2.Έκτακτα κέρδη</t>
  </si>
  <si>
    <t>Υπόλοιπο κερδών εις νέο</t>
  </si>
  <si>
    <t xml:space="preserve">   3.Έσοδα προηγουμένων χρήσεων</t>
  </si>
  <si>
    <t xml:space="preserve">   Μείον:</t>
  </si>
  <si>
    <t xml:space="preserve">  1.Εκτακτα &amp; ανόργανα έξοδα</t>
  </si>
  <si>
    <t xml:space="preserve">  2.Έκτακτες ζημίες</t>
  </si>
  <si>
    <t xml:space="preserve">  4. Προβλέψεις για έκτακτους κινδύνους</t>
  </si>
  <si>
    <t xml:space="preserve">   Οργανικά &amp; έκτακτα αποτελέσματα (κέρδη)</t>
  </si>
  <si>
    <t xml:space="preserve">   ΜΕΙΟΝ:</t>
  </si>
  <si>
    <t xml:space="preserve">   Σύνολο αποσβέσεων παγίων στοιχείων</t>
  </si>
  <si>
    <t xml:space="preserve">   Μείον:Οι απ¨αυτές ενσωματωμένες στο</t>
  </si>
  <si>
    <t xml:space="preserve">   λειτουργικό κόστος</t>
  </si>
  <si>
    <t xml:space="preserve">   ΚΑΘΑΡΑ ΑΠΟΤΕΛΕΣΜΑΤΑ (κέρδη)  ΧΡΗΣΕΩΣ</t>
  </si>
  <si>
    <t>Θήβα, 01 Δεκεμβρίου  2014</t>
  </si>
  <si>
    <t>Ο ΠΡΟΕΔΡΟΣ ΤΟΥ Δ.Σ &amp; ΔΙΕΥΘΥΝΩΝ ΣΥΜΒΟΥΛΟΣ</t>
  </si>
  <si>
    <t>ΤΟ ΜΕΛΟΣ ΤΟΥ Δ.Σ.</t>
  </si>
  <si>
    <t>Ο ΠΡΟЇΣΤΑΜΕΝΟΣ ΛΟΓΙΣΤΗΡΙΟΥ</t>
  </si>
  <si>
    <t>ΙΩΑΝΝΗΣ ΚΟΜΠΟΤΗΣ</t>
  </si>
  <si>
    <t>ΚΩΝ/ΝΟΣ ΚΟΛΟΚΥΘΑΣ</t>
  </si>
  <si>
    <t>ΚΩΝ/ΝΟΣ ΜΑΣΤΡΟΔΗΜΟΣ</t>
  </si>
  <si>
    <t>Α.Δ.Τ. ΑΙ 492962</t>
  </si>
  <si>
    <t>Α.Δ.Τ. ΑΖ 495106</t>
  </si>
  <si>
    <t>Α. ΑΔ.   98544</t>
  </si>
  <si>
    <t>Έκθεση Ελέγχου Ανεξάρτητου Ορκωτού Ελεγκτή Λογιστή</t>
  </si>
  <si>
    <t>Προς τους Μετόχους της Εταιρείας «ΒΑΜΒΑΞ ΑΝΩΝΥΜΟΣ ΒΙΟΜΗΧΑΝΙΚΗ ΚΑΙ ΕΜΠΟΡΙΚΗ ΕΤΑΙΡΕΙΑ»</t>
  </si>
  <si>
    <t>Αθήνα, 04 Δεκεμβρίου 2014</t>
  </si>
  <si>
    <t xml:space="preserve"> Η  Ορκωτός Ελεγκτής  Λογίστρια</t>
  </si>
  <si>
    <t>ΑΝΝΑ ΑΡ. ΤΣΕΛΙΚΟΥ</t>
  </si>
  <si>
    <t>Αρ. Μ ΣΟΕΛ 17131</t>
  </si>
  <si>
    <t>Συνεργαζόμενοι Ορκωτοί Λογιστές α.ε.ο.ε</t>
  </si>
  <si>
    <t>Μέλος της Crowe Horwath International</t>
  </si>
  <si>
    <t>Φωκ. Νέγρη 3, 11257 Αθήνα - Αρ. Μ ΣΟΕΛ 125</t>
  </si>
  <si>
    <r>
      <t>Πλέον:</t>
    </r>
    <r>
      <rPr>
        <sz val="8"/>
        <rFont val="Arial"/>
        <family val="2"/>
      </rPr>
      <t>1.Άλλα έσοδα εκμεταλλεύσεως</t>
    </r>
  </si>
  <si>
    <r>
      <t xml:space="preserve">   </t>
    </r>
    <r>
      <rPr>
        <b/>
        <sz val="8"/>
        <rFont val="Arial"/>
        <family val="2"/>
      </rPr>
      <t>ΜΕΙΟΝ:</t>
    </r>
    <r>
      <rPr>
        <sz val="8"/>
        <rFont val="Arial"/>
        <family val="2"/>
      </rPr>
      <t xml:space="preserve"> 1.Εξοδα διοικητικής λειτουργίας</t>
    </r>
  </si>
  <si>
    <r>
      <t xml:space="preserve">   </t>
    </r>
    <r>
      <rPr>
        <b/>
        <sz val="8"/>
        <rFont val="Arial"/>
        <family val="2"/>
      </rPr>
      <t>ΜΕΙΟΝ:</t>
    </r>
    <r>
      <rPr>
        <sz val="8"/>
        <rFont val="Arial"/>
        <family val="2"/>
      </rPr>
      <t xml:space="preserve">  </t>
    </r>
  </si>
  <si>
    <r>
      <t>μείον</t>
    </r>
    <r>
      <rPr>
        <sz val="8"/>
        <rFont val="Arial"/>
        <family val="2"/>
      </rPr>
      <t xml:space="preserve">  3.Xρεωστικοί τόκοι &amp; συναφή έξοδα</t>
    </r>
  </si>
  <si>
    <t>ΙΣΟΛΟΓΙΣΜΟΣ  ΤΗΣ  30ης ΙΟΥΝΙΟΥ 2014</t>
  </si>
  <si>
    <t>ΑΡ.Μ.Α.Ε. 29566/11/Β/93/8 ΚΑΙ Γ. Ε. ΜΗ. 013389117000</t>
  </si>
  <si>
    <t>1.7.13-30.6.14</t>
  </si>
  <si>
    <t>1.7.12-30.6.13</t>
  </si>
  <si>
    <t xml:space="preserve">    Υπόλοιπο ζημιών/κερδών  χρήσεως</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</si>
</sst>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F&quot;\ * #,##0_-;_-&quot;F&quot;\ * #,##0\-;_-&quot;F&quot;\ * &quot;-&quot;_-;_-@_-"/>
    <numFmt numFmtId="173" formatCode="_-* #,##0_-;_-* #,##0\-;_-* &quot;-&quot;_-;_-@_-"/>
    <numFmt numFmtId="174" formatCode="_-&quot;F&quot;\ * #,##0.00_-;_-&quot;F&quot;\ * #,##0.00\-;_-&quot;F&quot;\ * &quot;-&quot;??_-;_-@_-"/>
    <numFmt numFmtId="175" formatCode="_-* #,##0.00_-;_-* #,##0.00\-;_-* &quot;-&quot;??_-;_-@_-"/>
    <numFmt numFmtId="176" formatCode="dd/mm/yy;@"/>
    <numFmt numFmtId="177" formatCode="_(* #,##0.0_);_(* \(#,##0.0\);_(* &quot;-&quot;?_);@_)"/>
    <numFmt numFmtId="178" formatCode="_-* #,##0.00\ [$€-1]_-;\-* #,##0.00\ [$€-1]_-;_-* &quot;-&quot;??\ [$€-1]_-"/>
    <numFmt numFmtId="179" formatCode="[$$-409]#,##0.00"/>
    <numFmt numFmtId="180" formatCode="#,##0.00_ ;\-#,##0.00\ "/>
    <numFmt numFmtId="181" formatCode="#,##0.00\ &quot;€&quot;"/>
    <numFmt numFmtId="182" formatCode="[$$-409]#,##0.00_ ;\-[$$-409]#,##0.00\ "/>
    <numFmt numFmtId="183" formatCode="&quot;Ναι&quot;;&quot;Ναι&quot;;&quot;'Οχι&quot;"/>
    <numFmt numFmtId="184" formatCode="&quot;Αληθές&quot;;&quot;Αληθές&quot;;&quot;Ψευδές&quot;"/>
    <numFmt numFmtId="185" formatCode="&quot;Ενεργοποίηση&quot;;&quot;Ενεργοποίηση&quot;;&quot;Απενεργοποίηση&quot;"/>
    <numFmt numFmtId="186" formatCode="[$€-2]\ #,##0.00_);[Red]\([$€-2]\ #,##0.00\)"/>
    <numFmt numFmtId="187" formatCode="#,##0.000000000000000000000000"/>
    <numFmt numFmtId="188" formatCode="0.000000000000000000000000%"/>
  </numFmts>
  <fonts count="55">
    <font>
      <sz val="10"/>
      <name val="Arial"/>
      <family val="0"/>
    </font>
    <font>
      <sz val="11"/>
      <color indexed="8"/>
      <name val="Calibri"/>
      <family val="2"/>
    </font>
    <font>
      <sz val="11"/>
      <color indexed="9"/>
      <name val="Calibri"/>
      <family val="2"/>
    </font>
    <font>
      <sz val="11"/>
      <color indexed="20"/>
      <name val="Calibri"/>
      <family val="2"/>
    </font>
    <font>
      <sz val="9"/>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10"/>
      <name val="MS Sans Serif"/>
      <family val="2"/>
    </font>
    <font>
      <sz val="12"/>
      <name val="Palatino"/>
      <family val="1"/>
    </font>
    <font>
      <sz val="10"/>
      <name val="Arial Greek"/>
      <family val="0"/>
    </font>
    <font>
      <i/>
      <sz val="11"/>
      <color indexed="23"/>
      <name val="Calibri"/>
      <family val="2"/>
    </font>
    <font>
      <b/>
      <sz val="10"/>
      <color indexed="25"/>
      <name val="Arial Narrow"/>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Greek"/>
      <family val="0"/>
    </font>
    <font>
      <sz val="11"/>
      <color indexed="62"/>
      <name val="Calibri"/>
      <family val="2"/>
    </font>
    <font>
      <sz val="11"/>
      <color indexed="52"/>
      <name val="Calibri"/>
      <family val="2"/>
    </font>
    <font>
      <sz val="11"/>
      <color indexed="60"/>
      <name val="Calibri"/>
      <family val="2"/>
    </font>
    <font>
      <sz val="8"/>
      <name val="EYInterstate Light"/>
      <family val="0"/>
    </font>
    <font>
      <b/>
      <sz val="11"/>
      <color indexed="63"/>
      <name val="Calibri"/>
      <family val="2"/>
    </font>
    <font>
      <sz val="10"/>
      <color indexed="8"/>
      <name val="Arial"/>
      <family val="2"/>
    </font>
    <font>
      <sz val="9"/>
      <color indexed="8"/>
      <name val="MS Sans Serif"/>
      <family val="2"/>
    </font>
    <font>
      <b/>
      <sz val="9"/>
      <color indexed="9"/>
      <name val="Arial"/>
      <family val="2"/>
    </font>
    <font>
      <b/>
      <sz val="18"/>
      <color indexed="56"/>
      <name val="Cambria"/>
      <family val="2"/>
    </font>
    <font>
      <b/>
      <sz val="11"/>
      <color indexed="8"/>
      <name val="Calibri"/>
      <family val="2"/>
    </font>
    <font>
      <sz val="11"/>
      <color indexed="10"/>
      <name val="Calibri"/>
      <family val="2"/>
    </font>
    <font>
      <u val="single"/>
      <sz val="10"/>
      <color indexed="36"/>
      <name val="Arial Greek"/>
      <family val="0"/>
    </font>
    <font>
      <u val="single"/>
      <sz val="10"/>
      <color indexed="12"/>
      <name val="Arial"/>
      <family val="2"/>
    </font>
    <font>
      <u val="single"/>
      <sz val="10"/>
      <color indexed="36"/>
      <name val="Arial"/>
      <family val="2"/>
    </font>
    <font>
      <sz val="8"/>
      <name val="Arial"/>
      <family val="0"/>
    </font>
    <font>
      <b/>
      <sz val="16"/>
      <name val="Arial"/>
      <family val="2"/>
    </font>
    <font>
      <b/>
      <sz val="10"/>
      <name val="Arial"/>
      <family val="2"/>
    </font>
    <font>
      <b/>
      <sz val="8"/>
      <name val="Arial"/>
      <family val="2"/>
    </font>
    <font>
      <u val="single"/>
      <sz val="10"/>
      <name val="Arial"/>
      <family val="2"/>
    </font>
    <font>
      <u val="single"/>
      <sz val="8"/>
      <name val="Arial"/>
      <family val="2"/>
    </font>
    <font>
      <u val="double"/>
      <sz val="8"/>
      <name val="Arial"/>
      <family val="0"/>
    </font>
    <font>
      <b/>
      <u val="double"/>
      <sz val="8"/>
      <name val="Arial"/>
      <family val="2"/>
    </font>
    <font>
      <b/>
      <u val="double"/>
      <sz val="10"/>
      <name val="Arial"/>
      <family val="2"/>
    </font>
    <font>
      <u val="double"/>
      <sz val="10"/>
      <name val="Arial"/>
      <family val="0"/>
    </font>
    <font>
      <b/>
      <u val="single"/>
      <sz val="8"/>
      <name val="Arial"/>
      <family val="2"/>
    </font>
    <font>
      <sz val="8"/>
      <color indexed="10"/>
      <name val="Arial"/>
      <family val="0"/>
    </font>
    <font>
      <sz val="12"/>
      <name val="Arial"/>
      <family val="2"/>
    </font>
    <font>
      <b/>
      <sz val="9"/>
      <name val="Arial"/>
      <family val="2"/>
    </font>
    <font>
      <b/>
      <sz val="11"/>
      <name val="Arial"/>
      <family val="2"/>
    </font>
    <font>
      <u val="doubleAccounting"/>
      <sz val="8"/>
      <name val="Arial"/>
      <family val="0"/>
    </font>
    <font>
      <u val="single"/>
      <sz val="9"/>
      <name val="Arial"/>
      <family val="0"/>
    </font>
    <font>
      <b/>
      <u val="single"/>
      <sz val="12"/>
      <name val="Arial"/>
      <family val="2"/>
    </font>
    <font>
      <b/>
      <sz val="10"/>
      <color indexed="8"/>
      <name val="Arial"/>
      <family val="0"/>
    </font>
    <font>
      <sz val="10"/>
      <color indexed="8"/>
      <name val="Arial Greek"/>
      <family val="0"/>
    </font>
    <font>
      <vertAlign val="superscript"/>
      <sz val="11"/>
      <color indexed="8"/>
      <name val="Calibri"/>
      <family val="0"/>
    </font>
    <font>
      <b/>
      <u val="single"/>
      <sz val="11"/>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12">
    <border>
      <left/>
      <right/>
      <top/>
      <bottom/>
      <diagonal/>
    </border>
    <border>
      <left/>
      <right/>
      <top/>
      <bottom style="medium">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25"/>
      </top>
      <bottom style="thin">
        <color indexed="25"/>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77" fontId="4" fillId="0" borderId="0" applyAlignment="0" applyProtection="0"/>
    <xf numFmtId="49" fontId="5" fillId="0" borderId="1" applyNumberFormat="0" applyAlignment="0" applyProtection="0"/>
    <xf numFmtId="49" fontId="6" fillId="0" borderId="0" applyAlignment="0" applyProtection="0"/>
    <xf numFmtId="0" fontId="7" fillId="20" borderId="2" applyNumberFormat="0" applyAlignment="0" applyProtection="0"/>
    <xf numFmtId="0" fontId="8" fillId="21" borderId="3" applyNumberFormat="0" applyAlignment="0" applyProtection="0"/>
    <xf numFmtId="14" fontId="9" fillId="0" borderId="0">
      <alignment/>
      <protection/>
    </xf>
    <xf numFmtId="173" fontId="0" fillId="0" borderId="0" applyFont="0" applyFill="0" applyBorder="0" applyAlignment="0" applyProtection="0"/>
    <xf numFmtId="175" fontId="0" fillId="0" borderId="0" applyFont="0" applyFill="0" applyBorder="0" applyAlignment="0" applyProtection="0"/>
    <xf numFmtId="0" fontId="10" fillId="0" borderId="0" applyNumberFormat="0" applyFill="0" applyBorder="0" applyAlignment="0" applyProtection="0"/>
    <xf numFmtId="178" fontId="11" fillId="0" borderId="0" applyFont="0" applyFill="0" applyBorder="0" applyAlignment="0" applyProtection="0"/>
    <xf numFmtId="0" fontId="12" fillId="0" borderId="0" applyNumberFormat="0" applyFill="0" applyBorder="0" applyAlignment="0" applyProtection="0"/>
    <xf numFmtId="0" fontId="13" fillId="0" borderId="4">
      <alignment horizontal="right" wrapText="1"/>
      <protection/>
    </xf>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2" applyNumberFormat="0" applyAlignment="0" applyProtection="0"/>
    <xf numFmtId="0" fontId="20" fillId="0" borderId="8" applyNumberFormat="0" applyFill="0" applyAlignment="0" applyProtection="0"/>
    <xf numFmtId="0" fontId="21" fillId="22" borderId="0" applyNumberFormat="0" applyBorder="0" applyAlignment="0" applyProtection="0"/>
    <xf numFmtId="0" fontId="11" fillId="0" borderId="0">
      <alignment/>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23" fillId="20" borderId="10" applyNumberFormat="0" applyAlignment="0" applyProtection="0"/>
    <xf numFmtId="9" fontId="24" fillId="0" borderId="0" applyFont="0" applyFill="0" applyBorder="0" applyAlignment="0" applyProtection="0"/>
    <xf numFmtId="0" fontId="25" fillId="24" borderId="0">
      <alignment horizontal="left" vertical="top"/>
      <protection/>
    </xf>
    <xf numFmtId="0" fontId="26" fillId="25" borderId="0">
      <alignment horizontal="righ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0" fontId="3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7" borderId="2" applyNumberFormat="0" applyAlignment="0" applyProtection="0"/>
    <xf numFmtId="0" fontId="8" fillId="21" borderId="3"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3" fillId="20" borderId="10" applyNumberFormat="0" applyAlignment="0" applyProtection="0"/>
    <xf numFmtId="0" fontId="1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3" borderId="0" applyNumberFormat="0" applyBorder="0" applyAlignment="0" applyProtection="0"/>
    <xf numFmtId="0" fontId="14" fillId="4" borderId="0" applyNumberFormat="0" applyBorder="0" applyAlignment="0" applyProtection="0"/>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2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 fillId="23" borderId="9" applyNumberFormat="0" applyFont="0" applyAlignment="0" applyProtection="0"/>
    <xf numFmtId="0" fontId="20" fillId="0" borderId="8" applyNumberFormat="0" applyFill="0" applyAlignment="0" applyProtection="0"/>
    <xf numFmtId="0" fontId="28" fillId="0" borderId="11" applyNumberFormat="0" applyFill="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7" fillId="20" borderId="2" applyNumberFormat="0" applyAlignment="0" applyProtection="0"/>
  </cellStyleXfs>
  <cellXfs count="107">
    <xf numFmtId="0" fontId="0" fillId="0" borderId="0" xfId="0" applyAlignment="1">
      <alignment/>
    </xf>
    <xf numFmtId="0" fontId="0" fillId="0" borderId="0" xfId="97" applyBorder="1">
      <alignment/>
      <protection/>
    </xf>
    <xf numFmtId="3" fontId="0" fillId="0" borderId="0" xfId="97" applyNumberFormat="1" applyBorder="1">
      <alignment/>
      <protection/>
    </xf>
    <xf numFmtId="0" fontId="0" fillId="0" borderId="0" xfId="97">
      <alignment/>
      <protection/>
    </xf>
    <xf numFmtId="0" fontId="35" fillId="0" borderId="0" xfId="97" applyFont="1" applyFill="1" applyAlignment="1">
      <alignment horizontal="center"/>
      <protection/>
    </xf>
    <xf numFmtId="3" fontId="36" fillId="0" borderId="0" xfId="97" applyNumberFormat="1" applyFont="1" applyBorder="1">
      <alignment/>
      <protection/>
    </xf>
    <xf numFmtId="3" fontId="35" fillId="0" borderId="0" xfId="97" applyNumberFormat="1" applyFont="1" applyBorder="1">
      <alignment/>
      <protection/>
    </xf>
    <xf numFmtId="3" fontId="37" fillId="0" borderId="0" xfId="97" applyNumberFormat="1" applyFont="1" applyBorder="1">
      <alignment/>
      <protection/>
    </xf>
    <xf numFmtId="3" fontId="38" fillId="0" borderId="0" xfId="97" applyNumberFormat="1" applyFont="1" applyBorder="1" applyAlignment="1">
      <alignment horizontal="center"/>
      <protection/>
    </xf>
    <xf numFmtId="3" fontId="33" fillId="0" borderId="0" xfId="97" applyNumberFormat="1" applyFont="1" applyBorder="1">
      <alignment/>
      <protection/>
    </xf>
    <xf numFmtId="3" fontId="33" fillId="0" borderId="0" xfId="97" applyNumberFormat="1" applyFont="1" applyBorder="1" applyAlignment="1">
      <alignment horizontal="center"/>
      <protection/>
    </xf>
    <xf numFmtId="3" fontId="38" fillId="0" borderId="0" xfId="97" applyNumberFormat="1" applyFont="1" applyBorder="1" applyAlignment="1">
      <alignment horizontal="right"/>
      <protection/>
    </xf>
    <xf numFmtId="4" fontId="39" fillId="0" borderId="0" xfId="97" applyNumberFormat="1" applyFont="1">
      <alignment/>
      <protection/>
    </xf>
    <xf numFmtId="4" fontId="38" fillId="0" borderId="0" xfId="97" applyNumberFormat="1" applyFont="1" applyBorder="1" applyAlignment="1">
      <alignment horizontal="right"/>
      <protection/>
    </xf>
    <xf numFmtId="4" fontId="36" fillId="0" borderId="0" xfId="97" applyNumberFormat="1" applyFont="1" applyBorder="1" applyAlignment="1">
      <alignment horizontal="right"/>
      <protection/>
    </xf>
    <xf numFmtId="4" fontId="33" fillId="0" borderId="0" xfId="97" applyNumberFormat="1" applyFont="1" applyBorder="1" applyAlignment="1">
      <alignment horizontal="right"/>
      <protection/>
    </xf>
    <xf numFmtId="4" fontId="40" fillId="0" borderId="0" xfId="97" applyNumberFormat="1" applyFont="1" applyBorder="1" applyAlignment="1">
      <alignment horizontal="right"/>
      <protection/>
    </xf>
    <xf numFmtId="4" fontId="33" fillId="0" borderId="0" xfId="97" applyNumberFormat="1" applyFont="1" applyBorder="1">
      <alignment/>
      <protection/>
    </xf>
    <xf numFmtId="3" fontId="33" fillId="0" borderId="0" xfId="97" applyNumberFormat="1" applyFont="1" applyFill="1" applyBorder="1">
      <alignment/>
      <protection/>
    </xf>
    <xf numFmtId="0" fontId="39" fillId="0" borderId="0" xfId="97" applyFont="1">
      <alignment/>
      <protection/>
    </xf>
    <xf numFmtId="4" fontId="33" fillId="0" borderId="0" xfId="97" applyNumberFormat="1" applyFont="1">
      <alignment/>
      <protection/>
    </xf>
    <xf numFmtId="4" fontId="0" fillId="0" borderId="0" xfId="97" applyNumberFormat="1">
      <alignment/>
      <protection/>
    </xf>
    <xf numFmtId="3" fontId="39" fillId="0" borderId="0" xfId="97" applyNumberFormat="1" applyFont="1" applyBorder="1">
      <alignment/>
      <protection/>
    </xf>
    <xf numFmtId="4" fontId="0" fillId="0" borderId="0" xfId="97" applyNumberFormat="1" applyBorder="1">
      <alignment/>
      <protection/>
    </xf>
    <xf numFmtId="3" fontId="36" fillId="0" borderId="0" xfId="97" applyNumberFormat="1" applyFont="1" applyFill="1" applyBorder="1">
      <alignment/>
      <protection/>
    </xf>
    <xf numFmtId="0" fontId="35" fillId="0" borderId="0" xfId="97" applyFont="1">
      <alignment/>
      <protection/>
    </xf>
    <xf numFmtId="4" fontId="38" fillId="0" borderId="0" xfId="97" applyNumberFormat="1" applyFont="1">
      <alignment/>
      <protection/>
    </xf>
    <xf numFmtId="3" fontId="38" fillId="0" borderId="0" xfId="97" applyNumberFormat="1" applyFont="1" applyBorder="1">
      <alignment/>
      <protection/>
    </xf>
    <xf numFmtId="3" fontId="33" fillId="0" borderId="0" xfId="97" applyNumberFormat="1" applyFont="1" applyBorder="1">
      <alignment/>
      <protection/>
    </xf>
    <xf numFmtId="4" fontId="39" fillId="0" borderId="0" xfId="97" applyNumberFormat="1" applyFont="1">
      <alignment/>
      <protection/>
    </xf>
    <xf numFmtId="0" fontId="41" fillId="0" borderId="0" xfId="97" applyFont="1">
      <alignment/>
      <protection/>
    </xf>
    <xf numFmtId="3" fontId="33" fillId="0" borderId="0" xfId="97" applyNumberFormat="1" applyFont="1" applyBorder="1">
      <alignment/>
      <protection/>
    </xf>
    <xf numFmtId="3" fontId="38" fillId="0" borderId="0" xfId="97" applyNumberFormat="1" applyFont="1" applyBorder="1">
      <alignment/>
      <protection/>
    </xf>
    <xf numFmtId="3" fontId="39" fillId="0" borderId="0" xfId="97" applyNumberFormat="1" applyFont="1" applyBorder="1">
      <alignment/>
      <protection/>
    </xf>
    <xf numFmtId="4" fontId="38" fillId="0" borderId="0" xfId="97" applyNumberFormat="1" applyFont="1" applyBorder="1">
      <alignment/>
      <protection/>
    </xf>
    <xf numFmtId="4" fontId="11" fillId="0" borderId="0" xfId="98" applyNumberFormat="1" applyFont="1" applyFill="1" applyBorder="1">
      <alignment/>
      <protection/>
    </xf>
    <xf numFmtId="4" fontId="11" fillId="0" borderId="0" xfId="98" applyNumberFormat="1" applyFont="1" applyBorder="1">
      <alignment/>
      <protection/>
    </xf>
    <xf numFmtId="0" fontId="42" fillId="0" borderId="0" xfId="97" applyFont="1">
      <alignment/>
      <protection/>
    </xf>
    <xf numFmtId="0" fontId="0" fillId="0" borderId="0" xfId="97" applyFont="1">
      <alignment/>
      <protection/>
    </xf>
    <xf numFmtId="4" fontId="33" fillId="0" borderId="0" xfId="97" applyNumberFormat="1" applyFont="1" applyBorder="1">
      <alignment/>
      <protection/>
    </xf>
    <xf numFmtId="4" fontId="38" fillId="0" borderId="0" xfId="97" applyNumberFormat="1" applyFont="1" applyBorder="1">
      <alignment/>
      <protection/>
    </xf>
    <xf numFmtId="4" fontId="39" fillId="0" borderId="0" xfId="97" applyNumberFormat="1" applyFont="1" applyBorder="1">
      <alignment/>
      <protection/>
    </xf>
    <xf numFmtId="4" fontId="37" fillId="0" borderId="0" xfId="97" applyNumberFormat="1" applyFont="1">
      <alignment/>
      <protection/>
    </xf>
    <xf numFmtId="4" fontId="40" fillId="0" borderId="0" xfId="97" applyNumberFormat="1" applyFont="1">
      <alignment/>
      <protection/>
    </xf>
    <xf numFmtId="3" fontId="43" fillId="0" borderId="0" xfId="97" applyNumberFormat="1" applyFont="1" applyBorder="1">
      <alignment/>
      <protection/>
    </xf>
    <xf numFmtId="3" fontId="38" fillId="0" borderId="0" xfId="97" applyNumberFormat="1" applyFont="1" applyBorder="1">
      <alignment/>
      <protection/>
    </xf>
    <xf numFmtId="4" fontId="39" fillId="0" borderId="0" xfId="97" applyNumberFormat="1" applyFont="1" applyFill="1">
      <alignment/>
      <protection/>
    </xf>
    <xf numFmtId="3" fontId="33" fillId="0" borderId="0" xfId="97" applyNumberFormat="1" applyFont="1" applyFill="1" applyBorder="1">
      <alignment/>
      <protection/>
    </xf>
    <xf numFmtId="4" fontId="38" fillId="0" borderId="0" xfId="97" applyNumberFormat="1" applyFont="1" applyFill="1">
      <alignment/>
      <protection/>
    </xf>
    <xf numFmtId="0" fontId="0" fillId="0" borderId="0" xfId="97" applyFont="1" applyBorder="1">
      <alignment/>
      <protection/>
    </xf>
    <xf numFmtId="4" fontId="40" fillId="0" borderId="0" xfId="97" applyNumberFormat="1" applyFont="1" applyFill="1" applyBorder="1">
      <alignment/>
      <protection/>
    </xf>
    <xf numFmtId="4" fontId="36" fillId="0" borderId="0" xfId="97" applyNumberFormat="1" applyFont="1" applyBorder="1">
      <alignment/>
      <protection/>
    </xf>
    <xf numFmtId="4" fontId="40" fillId="0" borderId="0" xfId="97" applyNumberFormat="1" applyFont="1" applyBorder="1">
      <alignment/>
      <protection/>
    </xf>
    <xf numFmtId="4" fontId="33" fillId="0" borderId="0" xfId="97" applyNumberFormat="1" applyFont="1" applyFill="1">
      <alignment/>
      <protection/>
    </xf>
    <xf numFmtId="4" fontId="33" fillId="0" borderId="0" xfId="97" applyNumberFormat="1" applyFont="1" applyFill="1" applyBorder="1">
      <alignment/>
      <protection/>
    </xf>
    <xf numFmtId="4" fontId="44" fillId="0" borderId="0" xfId="97" applyNumberFormat="1" applyFont="1" applyFill="1">
      <alignment/>
      <protection/>
    </xf>
    <xf numFmtId="4" fontId="33" fillId="0" borderId="0" xfId="97" applyNumberFormat="1" applyFont="1" applyFill="1">
      <alignment/>
      <protection/>
    </xf>
    <xf numFmtId="4" fontId="33" fillId="0" borderId="0" xfId="97" applyNumberFormat="1" applyFont="1">
      <alignment/>
      <protection/>
    </xf>
    <xf numFmtId="4" fontId="38" fillId="0" borderId="0" xfId="97" applyNumberFormat="1" applyFont="1">
      <alignment/>
      <protection/>
    </xf>
    <xf numFmtId="0" fontId="33" fillId="0" borderId="0" xfId="100" applyFont="1" applyFill="1" applyBorder="1">
      <alignment/>
      <protection/>
    </xf>
    <xf numFmtId="4" fontId="33" fillId="0" borderId="0" xfId="97" applyNumberFormat="1" applyFont="1" applyFill="1" applyAlignment="1">
      <alignment horizontal="right"/>
      <protection/>
    </xf>
    <xf numFmtId="4" fontId="38" fillId="0" borderId="0" xfId="97" applyNumberFormat="1" applyFont="1" applyFill="1" applyBorder="1">
      <alignment/>
      <protection/>
    </xf>
    <xf numFmtId="4" fontId="38" fillId="0" borderId="0" xfId="97" applyNumberFormat="1" applyFont="1" applyBorder="1">
      <alignment/>
      <protection/>
    </xf>
    <xf numFmtId="0" fontId="45" fillId="0" borderId="0" xfId="83" applyFont="1">
      <alignment/>
      <protection/>
    </xf>
    <xf numFmtId="4" fontId="38" fillId="0" borderId="0" xfId="97" applyNumberFormat="1" applyFont="1" applyFill="1">
      <alignment/>
      <protection/>
    </xf>
    <xf numFmtId="3" fontId="42" fillId="0" borderId="0" xfId="97" applyNumberFormat="1" applyFont="1" applyBorder="1">
      <alignment/>
      <protection/>
    </xf>
    <xf numFmtId="4" fontId="40" fillId="0" borderId="0" xfId="97" applyNumberFormat="1" applyFont="1">
      <alignment/>
      <protection/>
    </xf>
    <xf numFmtId="0" fontId="33" fillId="0" borderId="0" xfId="97" applyFont="1">
      <alignment/>
      <protection/>
    </xf>
    <xf numFmtId="3" fontId="45" fillId="0" borderId="0" xfId="83" applyNumberFormat="1" applyFont="1" applyBorder="1">
      <alignment/>
      <protection/>
    </xf>
    <xf numFmtId="3" fontId="46" fillId="0" borderId="0" xfId="97" applyNumberFormat="1" applyFont="1" applyBorder="1">
      <alignment/>
      <protection/>
    </xf>
    <xf numFmtId="4" fontId="0" fillId="0" borderId="0" xfId="97" applyNumberFormat="1" applyFont="1" applyFill="1">
      <alignment/>
      <protection/>
    </xf>
    <xf numFmtId="4" fontId="36" fillId="0" borderId="0" xfId="97" applyNumberFormat="1" applyFont="1">
      <alignment/>
      <protection/>
    </xf>
    <xf numFmtId="4" fontId="33" fillId="0" borderId="0" xfId="97" applyNumberFormat="1" applyFont="1" applyBorder="1">
      <alignment/>
      <protection/>
    </xf>
    <xf numFmtId="3" fontId="33" fillId="0" borderId="0" xfId="99" applyNumberFormat="1" applyFont="1" applyBorder="1">
      <alignment/>
      <protection/>
    </xf>
    <xf numFmtId="4" fontId="43" fillId="0" borderId="0" xfId="97" applyNumberFormat="1" applyFont="1">
      <alignment/>
      <protection/>
    </xf>
    <xf numFmtId="3" fontId="45" fillId="0" borderId="0" xfId="99" applyNumberFormat="1" applyFont="1" applyBorder="1">
      <alignment/>
      <protection/>
    </xf>
    <xf numFmtId="4" fontId="33" fillId="0" borderId="0" xfId="97" applyNumberFormat="1" applyFont="1" applyAlignment="1">
      <alignment horizontal="right"/>
      <protection/>
    </xf>
    <xf numFmtId="0" fontId="48" fillId="0" borderId="0" xfId="97" applyFont="1">
      <alignment/>
      <protection/>
    </xf>
    <xf numFmtId="4" fontId="49" fillId="0" borderId="0" xfId="100" applyNumberFormat="1" applyFont="1" applyBorder="1">
      <alignment/>
      <protection/>
    </xf>
    <xf numFmtId="4" fontId="40" fillId="0" borderId="0" xfId="97" applyNumberFormat="1" applyFont="1" applyBorder="1">
      <alignment/>
      <protection/>
    </xf>
    <xf numFmtId="49" fontId="33" fillId="0" borderId="0" xfId="97" applyNumberFormat="1" applyFont="1">
      <alignment/>
      <protection/>
    </xf>
    <xf numFmtId="0" fontId="33" fillId="0" borderId="0" xfId="97" applyFont="1">
      <alignment/>
      <protection/>
    </xf>
    <xf numFmtId="49" fontId="33" fillId="0" borderId="0" xfId="97" applyNumberFormat="1" applyFont="1" applyFill="1" applyBorder="1">
      <alignment/>
      <protection/>
    </xf>
    <xf numFmtId="3" fontId="4" fillId="0" borderId="0" xfId="97" applyNumberFormat="1" applyFont="1" applyBorder="1">
      <alignment/>
      <protection/>
    </xf>
    <xf numFmtId="3" fontId="40" fillId="0" borderId="0" xfId="97" applyNumberFormat="1" applyFont="1" applyBorder="1">
      <alignment/>
      <protection/>
    </xf>
    <xf numFmtId="0" fontId="35" fillId="0" borderId="0" xfId="97" applyFont="1" applyAlignment="1">
      <alignment horizontal="center"/>
      <protection/>
    </xf>
    <xf numFmtId="0" fontId="35" fillId="0" borderId="0" xfId="97" applyFont="1" applyFill="1" applyAlignment="1">
      <alignment horizontal="left"/>
      <protection/>
    </xf>
    <xf numFmtId="0" fontId="35" fillId="0" borderId="0" xfId="97" applyFont="1" applyAlignment="1">
      <alignment/>
      <protection/>
    </xf>
    <xf numFmtId="0" fontId="0" fillId="0" borderId="0" xfId="97" applyFill="1" applyAlignment="1">
      <alignment horizontal="center"/>
      <protection/>
    </xf>
    <xf numFmtId="0" fontId="0" fillId="0" borderId="0" xfId="97" applyFill="1">
      <alignment/>
      <protection/>
    </xf>
    <xf numFmtId="0" fontId="0" fillId="0" borderId="0" xfId="97" applyAlignment="1">
      <alignment horizontal="center"/>
      <protection/>
    </xf>
    <xf numFmtId="0" fontId="0" fillId="0" borderId="0" xfId="100" applyAlignment="1">
      <alignment/>
      <protection/>
    </xf>
    <xf numFmtId="0" fontId="0" fillId="0" borderId="0" xfId="97" applyFont="1" applyAlignment="1">
      <alignment horizontal="center"/>
      <protection/>
    </xf>
    <xf numFmtId="0" fontId="50" fillId="0" borderId="0" xfId="99" applyFont="1" applyAlignment="1">
      <alignment horizontal="center"/>
      <protection/>
    </xf>
    <xf numFmtId="0" fontId="0" fillId="0" borderId="0" xfId="0" applyAlignment="1">
      <alignment/>
    </xf>
    <xf numFmtId="0" fontId="35" fillId="0" borderId="0" xfId="97" applyFont="1" applyFill="1" applyAlignment="1">
      <alignment horizontal="center"/>
      <protection/>
    </xf>
    <xf numFmtId="0" fontId="46" fillId="0" borderId="0" xfId="97" applyFont="1" applyAlignment="1">
      <alignment horizontal="center"/>
      <protection/>
    </xf>
    <xf numFmtId="3" fontId="47" fillId="0" borderId="0" xfId="97" applyNumberFormat="1" applyFont="1" applyBorder="1" applyAlignment="1">
      <alignment horizontal="center"/>
      <protection/>
    </xf>
    <xf numFmtId="0" fontId="35" fillId="0" borderId="0" xfId="97" applyFont="1" applyAlignment="1">
      <alignment horizontal="center"/>
      <protection/>
    </xf>
    <xf numFmtId="4" fontId="35" fillId="0" borderId="0" xfId="97" applyNumberFormat="1" applyFont="1" applyFill="1" applyAlignment="1">
      <alignment horizontal="center"/>
      <protection/>
    </xf>
    <xf numFmtId="0" fontId="0" fillId="0" borderId="0" xfId="100" applyFill="1" applyAlignment="1">
      <alignment horizontal="center"/>
      <protection/>
    </xf>
    <xf numFmtId="3" fontId="46" fillId="0" borderId="0" xfId="97" applyNumberFormat="1" applyFont="1" applyBorder="1" applyAlignment="1">
      <alignment horizontal="center"/>
      <protection/>
    </xf>
    <xf numFmtId="3" fontId="33" fillId="0" borderId="0" xfId="97" applyNumberFormat="1" applyFont="1" applyBorder="1" applyAlignment="1">
      <alignment horizontal="center"/>
      <protection/>
    </xf>
    <xf numFmtId="3" fontId="38" fillId="0" borderId="0" xfId="97" applyNumberFormat="1" applyFont="1" applyBorder="1" applyAlignment="1">
      <alignment horizontal="center"/>
      <protection/>
    </xf>
    <xf numFmtId="3" fontId="34" fillId="0" borderId="0" xfId="97" applyNumberFormat="1" applyFont="1" applyFill="1" applyBorder="1" applyAlignment="1">
      <alignment horizontal="center"/>
      <protection/>
    </xf>
    <xf numFmtId="3" fontId="35" fillId="0" borderId="0" xfId="97" applyNumberFormat="1" applyFont="1" applyFill="1" applyBorder="1" applyAlignment="1">
      <alignment horizontal="center"/>
      <protection/>
    </xf>
    <xf numFmtId="0" fontId="35" fillId="0" borderId="0" xfId="0" applyFont="1" applyAlignment="1">
      <alignment horizontal="center"/>
    </xf>
  </cellXfs>
  <cellStyles count="119">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Brand Default" xfId="58"/>
    <cellStyle name="Brand Subtitle with Underline" xfId="59"/>
    <cellStyle name="Brand Title" xfId="60"/>
    <cellStyle name="Calculation" xfId="61"/>
    <cellStyle name="Check Cell" xfId="62"/>
    <cellStyle name="Date" xfId="63"/>
    <cellStyle name="Dezimal [0]_results" xfId="64"/>
    <cellStyle name="Dezimal_results" xfId="65"/>
    <cellStyle name="E&amp;Y House" xfId="66"/>
    <cellStyle name="Euro" xfId="67"/>
    <cellStyle name="Explanatory Text" xfId="68"/>
    <cellStyle name="EYColumnHeading" xfId="69"/>
    <cellStyle name="Good" xfId="70"/>
    <cellStyle name="Heading 1" xfId="71"/>
    <cellStyle name="Heading 2" xfId="72"/>
    <cellStyle name="Heading 3" xfId="73"/>
    <cellStyle name="Heading 4" xfId="74"/>
    <cellStyle name="Hyperlink_Ομάδες λογ." xfId="75"/>
    <cellStyle name="Input" xfId="76"/>
    <cellStyle name="Linked Cell" xfId="77"/>
    <cellStyle name="Neutral" xfId="78"/>
    <cellStyle name="Normal 2" xfId="79"/>
    <cellStyle name="Normal 3" xfId="80"/>
    <cellStyle name="Normal 4" xfId="81"/>
    <cellStyle name="Normal_45" xfId="82"/>
    <cellStyle name="Normal_ΙΣΟΛΟΓ.07" xfId="83"/>
    <cellStyle name="Note" xfId="84"/>
    <cellStyle name="Output" xfId="85"/>
    <cellStyle name="Percent 2" xfId="86"/>
    <cellStyle name="S3" xfId="87"/>
    <cellStyle name="Single Cell Column Heading" xfId="88"/>
    <cellStyle name="Title" xfId="89"/>
    <cellStyle name="Title 3" xfId="90"/>
    <cellStyle name="Title_ΦΥ.ΕΡ" xfId="91"/>
    <cellStyle name="Total" xfId="92"/>
    <cellStyle name="Warning Text" xfId="93"/>
    <cellStyle name="Wδhrung [0]_results" xfId="94"/>
    <cellStyle name="Wδhrung_results" xfId="95"/>
    <cellStyle name="Ακολουθούμενος δεσμός" xfId="96"/>
    <cellStyle name="Βασικό_isol2010" xfId="97"/>
    <cellStyle name="Βασικό_PATRA BAL.SHEET 31.3.2000" xfId="98"/>
    <cellStyle name="Βασικό_φύλλα εργασίας" xfId="99"/>
    <cellStyle name="Βασικό_Φύλλα εργασίας 30.06.2013" xfId="100"/>
    <cellStyle name="Δεσμός" xfId="101"/>
    <cellStyle name="Εισαγωγή" xfId="102"/>
    <cellStyle name="Έλεγχος κελιού" xfId="103"/>
    <cellStyle name="Έμφαση1" xfId="104"/>
    <cellStyle name="Έμφαση2" xfId="105"/>
    <cellStyle name="Έμφαση3" xfId="106"/>
    <cellStyle name="Έμφαση4" xfId="107"/>
    <cellStyle name="Έμφαση5" xfId="108"/>
    <cellStyle name="Έμφαση6" xfId="109"/>
    <cellStyle name="Έξοδος" xfId="110"/>
    <cellStyle name="Επεξηγηματικό κείμενο" xfId="111"/>
    <cellStyle name="Επικεφαλίδα 1" xfId="112"/>
    <cellStyle name="Επικεφαλίδα 2" xfId="113"/>
    <cellStyle name="Επικεφαλίδα 3" xfId="114"/>
    <cellStyle name="Επικεφαλίδα 4" xfId="115"/>
    <cellStyle name="Κακό" xfId="116"/>
    <cellStyle name="Καλό" xfId="117"/>
    <cellStyle name="Κανονικό 2" xfId="118"/>
    <cellStyle name="Comma" xfId="119"/>
    <cellStyle name="Comma [0]" xfId="120"/>
    <cellStyle name="Currency" xfId="121"/>
    <cellStyle name="Currency [0]" xfId="122"/>
    <cellStyle name="Ουδέτερο" xfId="123"/>
    <cellStyle name="Percent" xfId="124"/>
    <cellStyle name="Προειδοποιητικό κείμενο" xfId="125"/>
    <cellStyle name="Σημείωση" xfId="126"/>
    <cellStyle name="Συνδεδεμένο κελί" xfId="127"/>
    <cellStyle name="Σύνολο" xfId="128"/>
    <cellStyle name="Τίτλος" xfId="129"/>
    <cellStyle name="Hyperlink" xfId="130"/>
    <cellStyle name="Followed Hyperlink" xfId="131"/>
    <cellStyle name="Υπολογισμός"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95</xdr:row>
      <xdr:rowOff>152400</xdr:rowOff>
    </xdr:from>
    <xdr:to>
      <xdr:col>20</xdr:col>
      <xdr:colOff>742950</xdr:colOff>
      <xdr:row>95</xdr:row>
      <xdr:rowOff>152400</xdr:rowOff>
    </xdr:to>
    <xdr:sp>
      <xdr:nvSpPr>
        <xdr:cNvPr id="1" name="Text Box 1"/>
        <xdr:cNvSpPr txBox="1">
          <a:spLocks noChangeArrowheads="1"/>
        </xdr:cNvSpPr>
      </xdr:nvSpPr>
      <xdr:spPr>
        <a:xfrm>
          <a:off x="266700" y="16211550"/>
          <a:ext cx="12734925"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Έκθεση  επί των Οικονομικών  Καταστάσεων.</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Ελέγξαμε τις ανωτέρω  Οικονομικές Καταστάσεις της εταιρείας « ΕΛΑΙΟΥΡΓΙΚΗ ΗΛΕΙΑΣ Α.Ε.», που αποτελούνται από τον ισολογισμό της 30ης Ιουνίου 2008,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000" b="1" i="0" u="none" baseline="0">
              <a:solidFill>
                <a:srgbClr val="000000"/>
              </a:solidFill>
              <a:latin typeface="Arial"/>
              <a:ea typeface="Arial"/>
              <a:cs typeface="Arial"/>
            </a:rPr>
            <a:t>Ευθύνη Διοίκησης για τις Οικονομικές Καταστάσεις: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Η Διοίκηση της εταιρείας έχει την ευθύνη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Η ευθύνη αυτή περιλαμβάνει σχεδιασμό, εφαρμογή και διατήρηση συστήματος εσωτερικού ελέγχου σχετικά με την κατάρτιση και εύλογη παρουσίαση οικονομικών καταστάσεων, απαλλαγμένων από ουσιώδη ανακρίβεια, που οφείλεται σε απάτη ή λάθος. Η  ευθύνη αυτή περιλαμβάνει επίσης  την επιλογή και εφαρμογή κατάλληλων λογιστικών πολιτικών και την διενέργεια λογιστικών εκτιμήσεων που είναι λογικές για τις περιστάσεις.
</a:t>
          </a:r>
          <a:r>
            <a:rPr lang="en-US" cap="none" sz="1000" b="1" i="0" u="none" baseline="0">
              <a:solidFill>
                <a:srgbClr val="000000"/>
              </a:solidFill>
              <a:latin typeface="Arial"/>
              <a:ea typeface="Arial"/>
              <a:cs typeface="Arial"/>
            </a:rPr>
            <a:t>Ευθύνη Ελεγκτή: </a:t>
          </a:r>
          <a:r>
            <a:rPr lang="en-US" cap="none" sz="1000" b="0" i="0" u="none" baseline="0">
              <a:solidFill>
                <a:srgbClr val="000000"/>
              </a:solidFill>
              <a:latin typeface="Arial"/>
              <a:ea typeface="Arial"/>
              <a:cs typeface="Arial"/>
            </a:rPr>
            <a:t>Δική μας ευθύνη είναι η έκφραση γνώμης επί αυτών των Οικονομικών Καταστάσεων, με βάση τον έλεγχό μας. Διενεργήσαμε τον έλεγχο σύμφωνα με τα Ελληνικά Ελεγκτικά Πρότυπα, που είναι εναρμονισμένα με τα Διεθνή Ελεγκτικά Πρότυπα. Τα Πρότυπα αυτά απαιτούν τη συμμόρφωσή μας με τους κανόνες δεοντολογίας και το σχεδιασμό και διενέργεια του ελέγχου μας με σκοπό την εύλογη διασφάλιση ότι οι οικονομικές καταστάσεις είναι απαλλαγμένες από ουσιώδη ανακρίβεια. Ο έλεγχος περιλαμβάνει τη διενέργεια διαδικασιών για την συγκέντρωση ελεγκτικών τεκμηρίων, σχετικά με τα ποσά και τις πληροφορίες που περιλαμβάνονται στις οικονομικές καταστάσεις. Οι διαδικασίες επιλέγονται  κατά την κρίση του ελεγκτή  και περιλαμβάνουν την εκτίμηση του κινδύνου ουσιώδους ανακρίβειας των οικονομικών καταστάσεων, λόγω απάτης ή λάθους. Για την εκτίμηση του κινδύνου αυτού, ο ελεγκτής λαμβάνει υπόψη το σύστημα εσωτερικού ελέγχου σχετικά με την κατάρτιση και εύλογη παρουσίαση των οικονομικών καταστάσεων, με σκοπό το σχεδιασμό ελεγκτικών διαδικασιών για τις περιστάσεις και όχι για την έκφραση γνώμης επί της αποτελεσματικότητας του συστήματος εσωτερικού ελέγχου της εταιρείας. Ο έλεγχος περιλαμβάνει επίσης την αξιολόγηση της καταλληλότητας των λογιστικών πολιτικών που εφαρμόσθηκαν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γνώμης μας.
</a:t>
          </a:r>
          <a:r>
            <a:rPr lang="en-US" cap="none" sz="1000" b="1" i="0" u="none" baseline="0">
              <a:solidFill>
                <a:srgbClr val="000000"/>
              </a:solidFill>
              <a:latin typeface="Arial"/>
              <a:ea typeface="Arial"/>
              <a:cs typeface="Arial"/>
            </a:rPr>
            <a:t>Από τον έλεγχο μας προέκυψαν τα κατωτέρω θέματα: </a:t>
          </a:r>
          <a:r>
            <a:rPr lang="en-US" cap="none" sz="1000" b="0" i="0" u="none" baseline="0">
              <a:solidFill>
                <a:srgbClr val="000000"/>
              </a:solidFill>
              <a:latin typeface="Arial"/>
              <a:ea typeface="Arial"/>
              <a:cs typeface="Arial"/>
            </a:rPr>
            <a:t>1.Το κονδύλι ποσού </a:t>
          </a:r>
          <a:r>
            <a:rPr lang="en-US" cap="none" sz="1000" b="0" i="0" u="none" baseline="0">
              <a:solidFill>
                <a:srgbClr val="000000"/>
              </a:solidFill>
              <a:latin typeface="Arial Greek"/>
              <a:ea typeface="Arial Greek"/>
              <a:cs typeface="Arial Greek"/>
            </a:rPr>
            <a:t>€</a:t>
          </a:r>
          <a:r>
            <a:rPr lang="en-US" cap="none" sz="1000" b="0" i="0" u="none" baseline="0">
              <a:solidFill>
                <a:srgbClr val="000000"/>
              </a:solidFill>
              <a:latin typeface="Arial"/>
              <a:ea typeface="Arial"/>
              <a:cs typeface="Arial"/>
            </a:rPr>
            <a:t> 2.000.000,00, όπως αυτό εμφανίζεται στο ενεργητικό του ισολογισμού με τον  τίτλο "Λοιπές μακροπρόθεσμες απαιτήσεις", προέρχεται από την χρήση 2004/2005  αφορά,  καταβολή από την εταιρεία προς μέλος του διοικητικού συμβουλίου της για αγορά, από την εταιρεία, μετοχών συγγενούς Α.Ε. σύμφωνα με  ιδιωτικό προσύμφωνο, το οποίο όμως αν και εζητήθει από εμάς δεν μας επεδείχθει  και όπως μας δηλώθηκε είχε συνταχθεί με ημερομηνία 30.6.2005. Για τη συναλλαγή αυτή, αφενός μεν δεν είχε ληφθεί, με βάση την παράγραφο 2 του άρθρου 23α του Ν. 2190/1920, προηγούμενη ειδική έγκριση από τη γενική συνέλευση των μετόχων και αφετέρου  δεν έχει πραγματοποιηθεί η μεταβίβαση των παραπάνω μετοχών μέχρι ημερομηνίας χορηγήσεως της παρούσης έκθεσης ελέγχου μας. 2. Για καθυστερημένες απαιτήσεις, που περιλαμβάνονται στους λογαριασμούς του κυκλοφορούντος ενεργητικού, Δ.Ι.5 "Προκαταβολές για αγορές αποθεμάτων", Δ.ΙΙ.1 "Πελάτες", Δ.ΙΙ.3  "Γραμμάτια σε καθυστέρηση", Δ.ΙΙ.3α "Επιταγές εισπρακτέες", Δ.ΙΙ.3β "Επιταγές σε καθυστέρηση" συνολικού ποσού 1.050.000,00 περίπου, η εταιρεία έχει σχηματίσει πρόβλεψη μόνο ποσού </a:t>
          </a:r>
          <a:r>
            <a:rPr lang="en-US" cap="none" sz="1000" b="0" i="0" u="none" baseline="0">
              <a:solidFill>
                <a:srgbClr val="000000"/>
              </a:solidFill>
              <a:latin typeface="Arial Greek"/>
              <a:ea typeface="Arial Greek"/>
              <a:cs typeface="Arial Greek"/>
            </a:rPr>
            <a:t>€</a:t>
          </a:r>
          <a:r>
            <a:rPr lang="en-US" cap="none" sz="1000" b="0" i="0" u="none" baseline="0">
              <a:solidFill>
                <a:srgbClr val="000000"/>
              </a:solidFill>
              <a:latin typeface="Arial"/>
              <a:ea typeface="Arial"/>
              <a:cs typeface="Arial"/>
            </a:rPr>
            <a:t> 30.987,25 η οποία όμως κατά τη γνώμη μας θα έπρεπε να ήταν αυξημένη κατά το ποσό των </a:t>
          </a:r>
          <a:r>
            <a:rPr lang="en-US" cap="none" sz="1000" b="0" i="0" u="none" baseline="0">
              <a:solidFill>
                <a:srgbClr val="000000"/>
              </a:solidFill>
              <a:latin typeface="Arial Greek"/>
              <a:ea typeface="Arial Greek"/>
              <a:cs typeface="Arial Greek"/>
            </a:rPr>
            <a:t>€</a:t>
          </a:r>
          <a:r>
            <a:rPr lang="en-US" cap="none" sz="1000" b="0" i="0" u="none" baseline="0">
              <a:solidFill>
                <a:srgbClr val="000000"/>
              </a:solidFill>
              <a:latin typeface="Arial"/>
              <a:ea typeface="Arial"/>
              <a:cs typeface="Arial"/>
            </a:rPr>
            <a:t>  1.000.000,00 περίπου για να καλύψει το σύνολο της ζημίας που θα προκύψει από τη μη ρευστοποίηση των απαιτήσεων αυτών. 3. Η εταιρεία δεν έχει σχηματίσει, την προβλεπόμενη από το άρθρο 42ε του Ν. 2190/1920 πρόβλεψη για αποζημίωση του προσωπικού λόγω εξόδου από την υπηρεσία. Αν σχηματιζόταν πρόβλεψη το σωρευμένο ύψος της θα ανερχόταν στο ποσό των </a:t>
          </a:r>
          <a:r>
            <a:rPr lang="en-US" cap="none" sz="1000" b="0" i="0" u="none" baseline="0">
              <a:solidFill>
                <a:srgbClr val="000000"/>
              </a:solidFill>
              <a:latin typeface="Arial Greek"/>
              <a:ea typeface="Arial Greek"/>
              <a:cs typeface="Arial Greek"/>
            </a:rPr>
            <a:t>€</a:t>
          </a:r>
          <a:r>
            <a:rPr lang="en-US" cap="none" sz="1000" b="0" i="0" u="none" baseline="0">
              <a:solidFill>
                <a:srgbClr val="000000"/>
              </a:solidFill>
              <a:latin typeface="Arial"/>
              <a:ea typeface="Arial"/>
              <a:cs typeface="Arial"/>
            </a:rPr>
            <a:t> 23.000 περίπου. 
</a:t>
          </a:r>
          <a:r>
            <a:rPr lang="en-US" cap="none" sz="1000" b="1" i="0" u="none" baseline="0">
              <a:solidFill>
                <a:srgbClr val="000000"/>
              </a:solidFill>
              <a:latin typeface="Arial"/>
              <a:ea typeface="Arial"/>
              <a:cs typeface="Arial"/>
            </a:rPr>
            <a:t>Γνώμη: </a:t>
          </a:r>
          <a:r>
            <a:rPr lang="en-US" cap="none" sz="1000" b="0" i="0" u="none" baseline="0">
              <a:solidFill>
                <a:srgbClr val="000000"/>
              </a:solidFill>
              <a:latin typeface="Arial"/>
              <a:ea typeface="Arial"/>
              <a:cs typeface="Arial"/>
            </a:rPr>
            <a:t>Με εξαίρεση τις επιπτώσεις  των θεμάτων που  μνημονεύονται στην προηγούμενη παράγραφο, κατά τη γνώμη μας, οι  ανωτέρω Οικονομικές Καταστάσεις παρουσιάζουν εύλογα από κάθε ουσιώδη άποψη την οικονομική κατάσταση της Εταιρείας κατά την 30 Ιουνίου 2008 και την χρηματοοικονομική της επίδοση για τη χρήση που έληξε την ημερομηνία αυτή, σύμφωνα με τα Λογιστικά Πρότυπα που προδιαγράφονται από την Ελληνική Νομοθεσία. Χωρίς να διατυπώνουμε επιφύλαξη ως προς τα συμπεράσματα του ελέγχου εφιστούμε την προσοχή σας στα εξής: 1. Η εταιρεία από την ημερομηνία 1.11.2007 διέκοψε την παραγωγική της δραστηριότητα και εκμίσθωσε σύμφωνα με το από 29.10.2007 ιδιωτικό συμφωνητικό επαγγελματικής μίσθωσης σε άλλο νομικό πρόσωπο τα βιομηχανοστάσια και μηχανήματα κυριότητάς της, χωρίς να υπάρχει σχετική απόφαση από τη γενική συνέλευση των μετόχων αλλά ούτε και από το διοικητικό συμβούλιο. Στη συνέχεια ασκήθηκε αγωγή κατά του εν λόγω νομικού προσώπου με την οποία ζητηθηκε η ακύρωση της οικείας σύμβασης μίσθωσης η οποία  αγωγή πρωτόδικα απορρίφθηκε και η εταιρεία, σύμφωνα με απαντητική επιστολή του νομικού της συμβούλου έχει προσφύγει σε ανώτερο βαθμό εκδίκασης. 
</a:t>
          </a:r>
          <a:r>
            <a:rPr lang="en-US" cap="none" sz="1000" b="0" i="0" u="none" baseline="0">
              <a:solidFill>
                <a:srgbClr val="000000"/>
              </a:solidFill>
              <a:latin typeface="Arial"/>
              <a:ea typeface="Arial"/>
              <a:cs typeface="Arial"/>
            </a:rPr>
            <a:t>2. Στο κονδύλι του ισολογισμού "Χρεώστες διάφοροι" εμπεριέχεται και απαίτηση, από τον προηγούμενο Διευθύνοντα Σύμβουλο και νυν μέλος του Δ.Σ. της εταιρείας, ποσού ευρώ 41.200,44 που προέρχεται από διαφορά του ταμείου και χρεώθηκε στο προαναφερόμενο πρόσωπο. 3. Στη σημείωση § 7(γ) που παρατίθεται στο Προσάρτημα των οικονομικών καταστάσεων, στην οποία γίνεται αναφορά στο γεγονός ότι </a:t>
          </a:r>
          <a:r>
            <a:rPr lang="en-US" cap="none" sz="1000" b="0" i="0" u="none" baseline="0">
              <a:solidFill>
                <a:srgbClr val="000000"/>
              </a:solidFill>
              <a:latin typeface="Arial"/>
              <a:ea typeface="Arial"/>
              <a:cs typeface="Arial"/>
            </a:rPr>
            <a:t>oi </a:t>
          </a:r>
          <a:r>
            <a:rPr lang="en-US" cap="none" sz="1000" b="0" i="0" u="none" baseline="0">
              <a:solidFill>
                <a:srgbClr val="000000"/>
              </a:solidFill>
              <a:latin typeface="Arial"/>
              <a:ea typeface="Arial"/>
              <a:cs typeface="Arial"/>
            </a:rPr>
            <a:t>φορολογικές δηλώσεις για τις  χρήσεις 1.7.2006 έως και 30.6.2008 δεν έχουν εξετασθεί από τις φορολογικές αρχές, με συνέπεια να υπάρχει το ενδεχόμενο επιβολής πρόσθετων φόρων και προσαυξήσεων κατά το χρόνο που θα εξετασθούν και οριστικοποιηθούν. Η έκβαση του φορολογικού ελέγχου δεν είναι δυνατόν να προβλεφθεί στο παρόν στάδιο και, ως εκ’ τούτου, δεν έχει γίνει οποιαδήποτε πρόβλεψη στις οικονομικές καταστάσεις σε σχέση με το θέμα αυτό. 
</a:t>
          </a:r>
          <a:r>
            <a:rPr lang="en-US" cap="none" sz="1000" b="1" i="0" u="none" baseline="0">
              <a:solidFill>
                <a:srgbClr val="000000"/>
              </a:solidFill>
              <a:latin typeface="Arial"/>
              <a:ea typeface="Arial"/>
              <a:cs typeface="Arial"/>
            </a:rPr>
            <a:t>Αναφορά επί άλλων νομικών και  κανονιστικών θεμάτων: </a:t>
          </a:r>
          <a:r>
            <a:rPr lang="en-US" cap="none" sz="1000" b="0" i="0" u="none" baseline="0">
              <a:solidFill>
                <a:srgbClr val="000000"/>
              </a:solidFill>
              <a:latin typeface="Arial"/>
              <a:ea typeface="Arial"/>
              <a:cs typeface="Arial"/>
            </a:rPr>
            <a:t>Το περιεχόμενο της Έκθεσης του Διοικητικού Συμβουλίου είναι συνεπές με τις ανωτέρω  οικονομικές καταστάσεις.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oneCellAnchor>
    <xdr:from>
      <xdr:col>2</xdr:col>
      <xdr:colOff>123825</xdr:colOff>
      <xdr:row>105</xdr:row>
      <xdr:rowOff>104775</xdr:rowOff>
    </xdr:from>
    <xdr:ext cx="12039600" cy="4905375"/>
    <xdr:sp>
      <xdr:nvSpPr>
        <xdr:cNvPr id="2" name="TextBox 4"/>
        <xdr:cNvSpPr txBox="1">
          <a:spLocks noChangeArrowheads="1"/>
        </xdr:cNvSpPr>
      </xdr:nvSpPr>
      <xdr:spPr>
        <a:xfrm>
          <a:off x="400050" y="17859375"/>
          <a:ext cx="12039600" cy="490537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Έκθεση επί των Οικονομικών Καταστάσεων: </a:t>
          </a:r>
          <a:r>
            <a:rPr lang="en-US" cap="none" sz="1100" b="0" i="0" u="none" baseline="0">
              <a:solidFill>
                <a:srgbClr val="000000"/>
              </a:solidFill>
              <a:latin typeface="Calibri"/>
              <a:ea typeface="Calibri"/>
              <a:cs typeface="Calibri"/>
            </a:rPr>
            <a:t>Ελέγξαμε τις ανωτέρω οικονομικές καταστάσεις της Εταιρείας «ΒΑΜΒΑΞ ΑΝΩΝΥΜΟΣ ΒΙΟΜΗΧΑΝΙΚΗ ΚΑΙ ΕΜΠΟΡΙΚΗ ΕΤΑΙΡΕΙΑ» οι οποίες αποτελούνται από τον ισολογισμό της 30ης Ιουνίου 2014,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1" i="0" u="none" baseline="0">
              <a:solidFill>
                <a:srgbClr val="000000"/>
              </a:solidFill>
              <a:latin typeface="Calibri"/>
              <a:ea typeface="Calibri"/>
              <a:cs typeface="Calibri"/>
            </a:rPr>
            <a:t>Ευθύνη της Διοίκησης για τις Οικονομικές Καταστάσεις .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του Ελεγκτή: </a:t>
          </a:r>
          <a:r>
            <a:rPr lang="en-US" cap="none" sz="11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1" i="0" u="none" baseline="0">
              <a:solidFill>
                <a:srgbClr val="000000"/>
              </a:solidFill>
              <a:latin typeface="Calibri"/>
              <a:ea typeface="Calibri"/>
              <a:cs typeface="Calibri"/>
            </a:rPr>
            <a:t>Βάση για Γνώμη με Επιφύλαξη: </a:t>
          </a:r>
          <a:r>
            <a:rPr lang="en-US" cap="none" sz="1100" b="0" i="0" u="none" baseline="0">
              <a:solidFill>
                <a:srgbClr val="000000"/>
              </a:solidFill>
              <a:latin typeface="Calibri"/>
              <a:ea typeface="Calibri"/>
              <a:cs typeface="Calibri"/>
            </a:rPr>
            <a:t>Από τον έλεγχό μας προέκυψε ότι οι φορολογικές υποχρεώσεις της εταιρείας, για τις πέντε τελευταίες χρήσεις, δεν έχουν εξετασθεί από τις φορολογικές αρχές, με συνέπεια να υπάρχει το ενδεχόμενο επιβολής πρόσθετων φόρων και προσαυξήσεων κατά το χρόνο που θα εξετασθούν και οριστικοποιηθούν. Δεν έχει γίνει οποιαδήποτε πρόβλεψη στις οικονομικές καταστάσεις σε σχέση με το θέμα αυτό. Ο έλεγχός μας στο παρόν στάδιο δεν είναι δυνατόν να προβλέψει την έκβαση του φορολογικού ελέγχου. Επιπλέον για την κλειόμενη και την προηγούμενη χρήση  η εταιρεία δεν έχει αποδεχθεί τον φορολογικό έλεγχο των Ορκωτών Ελεγκτών Λογιστών που προβλέπεται από τις διατάξεις του άρθρου 8 παραγρ.5 Ν.2238/1994 και υπόκειται στις προβλεπόμενες από το άρθρο αυτό κυρώσεις. 
</a:t>
          </a:r>
          <a:r>
            <a:rPr lang="en-US" cap="none" sz="1100" b="1" i="0" u="none" baseline="0">
              <a:solidFill>
                <a:srgbClr val="000000"/>
              </a:solidFill>
              <a:latin typeface="Calibri"/>
              <a:ea typeface="Calibri"/>
              <a:cs typeface="Calibri"/>
            </a:rPr>
            <a:t>Γνώμη με Επιφύλαξη: </a:t>
          </a:r>
          <a:r>
            <a:rPr lang="en-US" cap="none" sz="1100" b="0" i="0" u="none" baseline="0">
              <a:solidFill>
                <a:srgbClr val="000000"/>
              </a:solidFill>
              <a:latin typeface="Calibri"/>
              <a:ea typeface="Calibri"/>
              <a:cs typeface="Calibri"/>
            </a:rPr>
            <a:t>Κατά τη γνώμη μας, εκτός από τις πιθανές επιπτώσεις του θέματος που μνημονεύεται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«ΒΑΜΒΑΞ ΑΝΩΝΥΜΟΣ ΒΙΟΜΗΧΑΝΙΚΗ ΚΑΙ ΕΜΠΟΡΙΚΗ ΕΤΑΙΡΕΙΑ»  κατά την 30</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Ιουνίου 2014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a:t>
          </a:r>
          <a:r>
            <a:rPr lang="en-US" cap="none" sz="1100" b="1" i="0" u="sng" baseline="0">
              <a:solidFill>
                <a:srgbClr val="000000"/>
              </a:solidFill>
              <a:latin typeface="Calibri"/>
              <a:ea typeface="Calibri"/>
              <a:cs typeface="Calibri"/>
            </a:rPr>
            <a:t>Αναφορά επί Άλλων Νομικών και Κανονιστικών Θεμάτων</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1.Το υπόλοιπο του λογαριασμού του ισολογισμού Δ.ΙΙ.12 «Λογαριασμοί διαχειρίσεως προκαταβολών και πιστώσεων» εμπίμτει στις απαγορευτικές  διατάξεις του άρθρου 23</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του Κ.Ν.2190/1920. 2. 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orge\&#931;&#927;&#923;\2011\&#932;&#931;&#917;&#923;&#921;&#922;&#927;&#933;%20&#913;&#925;&#925;&#913;\&#913;&#932;&#932;&#921;&#922;&#927;%20&#920;&#917;&#929;&#913;&#928;&#917;&#933;&#932;&#919;&#929;&#921;&#927;%20&#913;.&#917;.%202011\&#934;&#927;&#929;&#927;&#923;&#927;&#915;&#921;&#922;&#927;_&#928;&#929;&#927;&#915;&#929;&#913;&#924;&#924;&#913;_&#917;&#923;&#917;&#915;&#935;&#927;&#933;%20&#913;&#932;&#932;&#921;&#922;&#927;%20&#920;&#917;&#929;&#913;&#928;&#917;&#933;&#932;&#919;&#929;&#921;&#927;%2003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olae\Documents\&#917;&#923;&#917;&#915;&#935;.%20&#917;&#932;&#913;&#921;&#929;\&#913;&#920;&#919;&#925;&#913;%20&#913;&#917;\2013\&#932;&#913;&#922;&#932;%20%20&#917;\&#934;.&#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leni\&#927;&#929;&#922;&#927;&#932;&#927;&#921;\DION%20AE\&#934;&#973;&#955;&#955;&#959;%20&#949;&#961;&#947;&#945;&#963;&#943;&#945;&#962;%20Microsoft%20Exce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1\Local%20Settings\Temporary%20Internet%20Files\Content.IE5\Q0C6CC2W\F.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17;&#923;&#917;&#915;.%20&#917;&#932;\&#917;&#922;&#922;&#927;&#922;&#933;&#931;&#932;&#919;&#929;&#921;&#913;%20&#914;&#913;&#924;&#914;&#913;&#922;&#927;&#931;\12-13\&#913;&#928;&#927;%20&#913;&#929;&#935;&#917;&#921;&#913;%20&#915;&#921;&#937;&#929;&#915;&#927;&#933;\&#934;&#973;&#955;&#955;&#945;%20&#949;&#961;&#947;&#945;&#963;&#943;&#945;&#962;%2030.06.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εριεχόμενα"/>
      <sheetName val="ΖΗΤΟΥΜΕΝΑ ΣΤΟΙΧΕΙΑ"/>
      <sheetName val="ΓΕΝΙΚΕΣ ΠΛΗΡΟΦΟΡΙΕΣ"/>
      <sheetName val="ΕΠΙΛΟΓΕΣ ΛΙΣΤΑΣ"/>
      <sheetName val="ΑΝΤΙΚΕΙΜΕΝΑ ΕΛΕΓΧΟΥ"/>
      <sheetName val="ΑΝΑΛΥΣΗ ΕΥΡΗΜΑΤΩΝ"/>
      <sheetName val="ΠΕΡΙΓΡΑΦΗ ΘΕΜΑΤΩΝ ΕΜΦΑΣΗΣ"/>
      <sheetName val="ΠΕΡΙΓΡΑΦΗ ΘΕΜΑΤΩΝ ΕΠΙΦΥΛΑΞΗΣ"/>
      <sheetName val="ΠΕΡΙ. ΘΕΜ. ΕΠΙΦΥΛΑΞΗΣ+ΕΜΦΑΣΗΣ "/>
      <sheetName val="ΠΕΡΙΓΡΑΦΗ ΘΕΜΑΤΩΝ ΑΔΥΝΑΜΙΑΣ"/>
      <sheetName val="ΠΕΡΙ.ΘΕΜ.ΑΡΝΗΤΙΚΟΥ ΣΥΜΠΕΡΑΣΜ."/>
      <sheetName val="B 1-B 2 ΠΛΗΡΟΦΟΡΙΑΚΑ ΣΤΟΙΧΕΙΑ"/>
      <sheetName val="Β 3 ΛΕΙΤΟΥΡΓΙΚΑ ΔΕΔΟΜΕΝΑ"/>
      <sheetName val="Β 4 ΟΙΚΟΝΟΜΙΚΑ ΑΠΟΤΕΛΕΣΜΑΤΑ"/>
      <sheetName val="Β 5 Διαπιστώσεις ελέγχου"/>
      <sheetName val="Γ. Φορολογία Εισοδήματος"/>
      <sheetName val="Δ. ΦΠΑ"/>
      <sheetName val="Ε. ΚΒΣ"/>
      <sheetName val="ΣΤ. Φορολογία Ακινήτων"/>
      <sheetName val="Ζ. Τέλος χαρτοσήμου"/>
      <sheetName val="H.ii. Πίνακας Η.3."/>
      <sheetName val="Η.i. Πίνακας Η.1."/>
      <sheetName val="Η. Παρακρατούμενοι Φόροι"/>
      <sheetName val="H.ii. Πίνακας Η.2."/>
      <sheetName val="H.iv. Πίνακας Η.4."/>
      <sheetName val="Θ. Μετασχηματισμοί επιχειρήσεων"/>
      <sheetName val="Θ.i. Πίνακας Θ.1."/>
      <sheetName val="Ι. Ενδοομιλικές Συναλαγές"/>
      <sheetName val="Ι.i. Πίνακας Ι.1."/>
      <sheetName val="Κ. E-Commerce"/>
      <sheetName val="GT_Custom"/>
      <sheetName val="Απόψεις διοίκησης"/>
      <sheetName val="Βεβαίωση"/>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ΙΣΟΛ 2013"/>
      <sheetName val="ΠΡΩΤ ΓΕΝΙΚΟ "/>
      <sheetName val="ΓΕΝΙΚΕΣ ΠΛΗΡΟΦΟΡΙΕΣ"/>
      <sheetName val="Π.Μ.Π "/>
      <sheetName val="Δ.Σ"/>
      <sheetName val="Γ.Σ."/>
      <sheetName val="ΕΠΙΣΤ. ΤΡΑΠ.ΔΙΚΙ."/>
      <sheetName val="ΕΠΙΣΤ. ΠΕΛ."/>
      <sheetName val="ΕΠΙΣΤ. ΠΡΟΜ."/>
      <sheetName val="λογ 11"/>
      <sheetName val="λογ 12"/>
      <sheetName val="ΛΟΓ 13"/>
      <sheetName val="ΛΟΓ 14"/>
      <sheetName val="ΛΟΓ 16"/>
      <sheetName val="λογ 18"/>
      <sheetName val="Αποθέματα"/>
      <sheetName val="20+25ΑΓΟΡΕΣ"/>
      <sheetName val="ΕΛ.ΑΓ."/>
      <sheetName val="λογ 30"/>
      <sheetName val="λογ 31"/>
      <sheetName val="λογ 33"/>
      <sheetName val="λογ 35"/>
      <sheetName val="λογ 36"/>
      <sheetName val="λογ 38"/>
      <sheetName val="λογ 40"/>
      <sheetName val="λογ 44"/>
      <sheetName val="λογ 50"/>
      <sheetName val="λογ 53"/>
      <sheetName val="λογ 54"/>
      <sheetName val="λογ 55"/>
      <sheetName val="λογ 56"/>
      <sheetName val="λογ 60"/>
      <sheetName val="λογ 61"/>
      <sheetName val="λογ 62"/>
      <sheetName val="λογ 63"/>
      <sheetName val="λογ 64"/>
      <sheetName val="λογ 65"/>
      <sheetName val="λογ 66"/>
      <sheetName val="λογ 68"/>
      <sheetName val="λογ 70"/>
      <sheetName val="λογ 73"/>
      <sheetName val="λογ 74+75"/>
      <sheetName val="λογ 76"/>
      <sheetName val="λογ 81+82+83"/>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ΠΙΝΑΚΑΣ"/>
      <sheetName val="ΠΑΡΑΚΑΤΑΘΗΚΗ"/>
      <sheetName val="ΠΑΡΙΣ"/>
      <sheetName val="ΠΕ"/>
      <sheetName val="UF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ΙΣΟΛ.30.06.14"/>
      <sheetName val="ΙΣΟΛ.30.06.14 (2)"/>
      <sheetName val="ΙΣΟΛ.30.06.13 "/>
      <sheetName val="ΠΑΡΑΤΗΡ."/>
      <sheetName val="ΠΡΩΤ ΓΕΝΙΚΟ "/>
      <sheetName val="ΠΡΑΚΤ.Δ.Σ. &amp; Γ.Σ."/>
      <sheetName val="Ουσιώδες μέγεθος (ΟΜ)"/>
      <sheetName val="ΕΠΙΣΤ. ΤΡΑΠ.ΔΙΚΙ. "/>
      <sheetName val="ΕΠΙΣΤ. ΠΕΛ."/>
      <sheetName val="ΕΠΙΣΤ. ΠΡΟΜ."/>
      <sheetName val="πιν.μ.π. 30.6.2014"/>
      <sheetName val="ΛΟΓ 10"/>
      <sheetName val="ΤΕΛ.ΙΣΟΖ.12.11.14Β"/>
      <sheetName val="ΛΟΓ 11"/>
      <sheetName val="ΛΟΓ 12"/>
      <sheetName val="ΛΟΓ 13"/>
      <sheetName val="ΛΟΓ 14"/>
      <sheetName val="ΛΟΓ 15"/>
      <sheetName val="ΛΟΓ 16"/>
      <sheetName val="ΛΟΓ 18"/>
      <sheetName val="Αποθέματα"/>
      <sheetName val="ΑΠΟΓΡΑΦΗ ΕΝΑΡΞΗ ΤΕΛΟΥΣ"/>
      <sheetName val="Λ 30"/>
      <sheetName val="Λ 33"/>
      <sheetName val="ΛΟΓ 34"/>
      <sheetName val="Λ 35"/>
      <sheetName val="Λ 36"/>
      <sheetName val="Λ.38"/>
      <sheetName val="Λ 50"/>
      <sheetName val="Λ 52"/>
      <sheetName val="Λ.53"/>
      <sheetName val="Λ.53.90ΑΠΟΓΡ."/>
      <sheetName val="Λ.54"/>
      <sheetName val="Λ 55"/>
      <sheetName val="Λ 56"/>
      <sheetName val="Φ.Μ.Δ."/>
      <sheetName val="Sheet1"/>
      <sheetName val="Sheet2"/>
      <sheetName val="Sheet3"/>
    </sheetNames>
    <sheetDataSet>
      <sheetData sheetId="11">
        <row r="20">
          <cell r="F20">
            <v>384333.38</v>
          </cell>
        </row>
      </sheetData>
      <sheetData sheetId="13">
        <row r="26">
          <cell r="F26">
            <v>1778800.75</v>
          </cell>
        </row>
        <row r="37">
          <cell r="F37">
            <v>1587009.56</v>
          </cell>
        </row>
      </sheetData>
      <sheetData sheetId="14">
        <row r="24">
          <cell r="F24">
            <v>875400.38</v>
          </cell>
        </row>
        <row r="32">
          <cell r="F32">
            <v>832848.06</v>
          </cell>
        </row>
      </sheetData>
      <sheetData sheetId="15">
        <row r="24">
          <cell r="F24">
            <v>233440.09</v>
          </cell>
        </row>
        <row r="32">
          <cell r="F32">
            <v>175277.52</v>
          </cell>
        </row>
      </sheetData>
      <sheetData sheetId="16">
        <row r="25">
          <cell r="F25">
            <v>145107.14</v>
          </cell>
        </row>
        <row r="34">
          <cell r="F34">
            <v>129634.31</v>
          </cell>
        </row>
      </sheetData>
      <sheetData sheetId="17">
        <row r="24">
          <cell r="F24">
            <v>1000</v>
          </cell>
        </row>
      </sheetData>
      <sheetData sheetId="18">
        <row r="25">
          <cell r="F25">
            <v>7464.13</v>
          </cell>
        </row>
        <row r="34">
          <cell r="F34">
            <v>4374</v>
          </cell>
        </row>
      </sheetData>
      <sheetData sheetId="19">
        <row r="24">
          <cell r="F24">
            <v>12058.81</v>
          </cell>
        </row>
      </sheetData>
      <sheetData sheetId="20">
        <row r="32">
          <cell r="J32">
            <v>127190.75</v>
          </cell>
        </row>
        <row r="33">
          <cell r="J33">
            <v>254604.54</v>
          </cell>
        </row>
        <row r="34">
          <cell r="J34">
            <v>34281.6</v>
          </cell>
        </row>
        <row r="35">
          <cell r="J35">
            <v>8153.35</v>
          </cell>
        </row>
      </sheetData>
      <sheetData sheetId="22">
        <row r="21">
          <cell r="E21">
            <v>569473.0700000001</v>
          </cell>
        </row>
        <row r="22">
          <cell r="E22">
            <v>4139.55</v>
          </cell>
        </row>
      </sheetData>
      <sheetData sheetId="23">
        <row r="21">
          <cell r="E21">
            <v>198231.76</v>
          </cell>
        </row>
      </sheetData>
      <sheetData sheetId="25">
        <row r="21">
          <cell r="E21">
            <v>821963.65</v>
          </cell>
        </row>
      </sheetData>
      <sheetData sheetId="26">
        <row r="21">
          <cell r="E21">
            <v>10000</v>
          </cell>
        </row>
      </sheetData>
      <sheetData sheetId="27">
        <row r="19">
          <cell r="D19">
            <v>25332.93</v>
          </cell>
        </row>
        <row r="20">
          <cell r="D20">
            <v>494906.67</v>
          </cell>
        </row>
        <row r="21">
          <cell r="D21">
            <v>729999.62</v>
          </cell>
        </row>
      </sheetData>
      <sheetData sheetId="28">
        <row r="21">
          <cell r="E21">
            <v>253965.54000000004</v>
          </cell>
        </row>
        <row r="22">
          <cell r="E22">
            <v>40000</v>
          </cell>
        </row>
        <row r="23">
          <cell r="E23">
            <v>-190741.73</v>
          </cell>
        </row>
      </sheetData>
      <sheetData sheetId="29">
        <row r="21">
          <cell r="E21">
            <v>1058000</v>
          </cell>
        </row>
      </sheetData>
      <sheetData sheetId="30">
        <row r="20">
          <cell r="F20">
            <v>219563.19</v>
          </cell>
        </row>
        <row r="21">
          <cell r="F21">
            <v>30871.130000000005</v>
          </cell>
        </row>
        <row r="22">
          <cell r="F22">
            <v>5055.08</v>
          </cell>
        </row>
      </sheetData>
      <sheetData sheetId="32">
        <row r="20">
          <cell r="F20">
            <v>1055.4899999999998</v>
          </cell>
        </row>
        <row r="21">
          <cell r="F21">
            <v>11780.52</v>
          </cell>
        </row>
      </sheetData>
      <sheetData sheetId="33">
        <row r="24">
          <cell r="E24">
            <v>6590.16</v>
          </cell>
        </row>
      </sheetData>
      <sheetData sheetId="34">
        <row r="21">
          <cell r="E21">
            <v>12.03</v>
          </cell>
        </row>
      </sheetData>
      <sheetData sheetId="35">
        <row r="110">
          <cell r="D110">
            <v>174074.91999999998</v>
          </cell>
          <cell r="E110">
            <v>77166.85</v>
          </cell>
          <cell r="F110">
            <v>167149.52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ΙΣΟΛ.30.06.13"/>
      <sheetName val="ΠΙΝΑΚΑΣ ΕΚΘΕΣΗΣ Δ.Σ"/>
      <sheetName val="Δείκτες Απόδοσης"/>
      <sheetName val="Δείκτες Οικ. Διάρθρωσης"/>
      <sheetName val="ΠΡΑΚΤ.Δ.Σ."/>
      <sheetName val="ΠΡΩΤ ΓΕΝΙΚΟ "/>
      <sheetName val="ΕΠΙΣΦ. ΑΠΑΙΤ."/>
      <sheetName val="ΛΟΓ ΕΚΜΕΤΑΛΛΕΥΣΗΣ "/>
      <sheetName val="Π.Μ.Π.13"/>
      <sheetName val="ΔΙΟΙΚ-ΔΙΑΘΕΣΗ"/>
      <sheetName val="ΒΑΜΒΑΞ-ΛΕΒΑΔΕΙΑΚΟΣ"/>
      <sheetName val="ΠΡΑΚΤΙΚΑ  ΓΣ"/>
      <sheetName val="ΠΡΑΚΤΙΚΑ  ΔΣ"/>
      <sheetName val="λογ 10"/>
      <sheetName val="λογ 11"/>
      <sheetName val="λογ 12"/>
      <sheetName val="ΛΟΓ 13"/>
      <sheetName val="ΛΟΓ 14"/>
      <sheetName val="ΛΟΓ 15"/>
      <sheetName val="ΛΟΓ 16"/>
      <sheetName val="λογ 18"/>
      <sheetName val="κοστ. πωλ."/>
      <sheetName val="ΛΟΓ 30"/>
      <sheetName val="ΛΟΓ 30 επισφ."/>
      <sheetName val="ΛΟΓ 30 επιστ."/>
      <sheetName val="31Χ11"/>
      <sheetName val="ΛΟΓ 33"/>
      <sheetName val="38X12"/>
      <sheetName val="ΛΟΓ 40"/>
      <sheetName val="λογ 41"/>
      <sheetName val="ΛΟΓ 42"/>
      <sheetName val="λογ 44"/>
      <sheetName val="45Χ12"/>
      <sheetName val="λογ 50"/>
      <sheetName val="ΛΟΓ 50 επιστ. "/>
      <sheetName val="52Χ11"/>
      <sheetName val="λογ 53"/>
      <sheetName val="λογ 54"/>
      <sheetName val="55Χ12"/>
      <sheetName val="λογ 56"/>
      <sheetName val="λογ 60"/>
      <sheetName val="ΛΟΓ 61"/>
      <sheetName val="ΛΟΓ 62"/>
      <sheetName val="ΛΟΓ 63"/>
      <sheetName val="ΛΟΓ 64"/>
      <sheetName val="ΛΟΓ 65"/>
      <sheetName val="λογ 66"/>
      <sheetName val="ΛΟΓ 68"/>
      <sheetName val="λογ 70"/>
      <sheetName val="λογ 71"/>
      <sheetName val="λογ 72"/>
      <sheetName val="λογ 73"/>
      <sheetName val="λογ 74"/>
      <sheetName val="λογ 75"/>
      <sheetName val="ΛΟΓ 76"/>
      <sheetName val="λογ 78"/>
      <sheetName val="λογ 81 - 85"/>
    </sheetNames>
    <sheetDataSet>
      <sheetData sheetId="7">
        <row r="59">
          <cell r="C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141"/>
  <sheetViews>
    <sheetView tabSelected="1" zoomScale="91" zoomScaleNormal="91" zoomScalePageLayoutView="0" workbookViewId="0" topLeftCell="A81">
      <selection activeCell="C2" sqref="C2:U142"/>
    </sheetView>
  </sheetViews>
  <sheetFormatPr defaultColWidth="9.140625" defaultRowHeight="12.75"/>
  <cols>
    <col min="1" max="1" width="2.57421875" style="3" customWidth="1"/>
    <col min="2" max="2" width="1.57421875" style="3" customWidth="1"/>
    <col min="3" max="5" width="9.140625" style="3" customWidth="1"/>
    <col min="6" max="6" width="9.8515625" style="3" customWidth="1"/>
    <col min="7" max="7" width="12.140625" style="3" customWidth="1"/>
    <col min="8" max="8" width="11.7109375" style="3" customWidth="1"/>
    <col min="9" max="9" width="11.421875" style="3" customWidth="1"/>
    <col min="10" max="10" width="1.57421875" style="3" customWidth="1"/>
    <col min="11" max="11" width="11.8515625" style="3" customWidth="1"/>
    <col min="12" max="12" width="12.00390625" style="3" customWidth="1"/>
    <col min="13" max="13" width="15.28125" style="3" customWidth="1"/>
    <col min="14" max="14" width="1.57421875" style="3" customWidth="1"/>
    <col min="15" max="15" width="10.00390625" style="3" bestFit="1" customWidth="1"/>
    <col min="16" max="17" width="9.140625" style="3" customWidth="1"/>
    <col min="18" max="18" width="14.28125" style="3" customWidth="1"/>
    <col min="19" max="19" width="12.28125" style="3" customWidth="1"/>
    <col min="20" max="20" width="10.00390625" style="3" customWidth="1"/>
    <col min="21" max="21" width="11.421875" style="3" customWidth="1"/>
    <col min="22" max="22" width="1.57421875" style="3" customWidth="1"/>
    <col min="23" max="23" width="15.57421875" style="3" customWidth="1"/>
    <col min="24" max="24" width="12.8515625" style="3" customWidth="1"/>
    <col min="25" max="16384" width="9.140625" style="3" customWidth="1"/>
  </cols>
  <sheetData>
    <row r="1" spans="1:23" ht="12.75">
      <c r="A1" s="1"/>
      <c r="B1" s="2">
        <v>340.75</v>
      </c>
      <c r="C1" s="2"/>
      <c r="D1" s="2"/>
      <c r="E1" s="2"/>
      <c r="F1" s="2" t="s">
        <v>0</v>
      </c>
      <c r="G1" s="2"/>
      <c r="H1" s="2"/>
      <c r="I1" s="2"/>
      <c r="J1" s="2"/>
      <c r="K1" s="2"/>
      <c r="L1" s="2"/>
      <c r="M1" s="2"/>
      <c r="N1" s="2"/>
      <c r="O1" s="2"/>
      <c r="P1" s="2"/>
      <c r="Q1" s="2"/>
      <c r="R1" s="2"/>
      <c r="S1" s="2"/>
      <c r="T1" s="2"/>
      <c r="U1" s="2"/>
      <c r="V1" s="2"/>
      <c r="W1" s="1"/>
    </row>
    <row r="2" spans="2:23" ht="27" customHeight="1">
      <c r="B2" s="2"/>
      <c r="C2" s="104" t="s">
        <v>1</v>
      </c>
      <c r="D2" s="104"/>
      <c r="E2" s="104"/>
      <c r="F2" s="104"/>
      <c r="G2" s="104"/>
      <c r="H2" s="104"/>
      <c r="I2" s="104"/>
      <c r="J2" s="104"/>
      <c r="K2" s="104"/>
      <c r="L2" s="104"/>
      <c r="M2" s="104"/>
      <c r="N2" s="104"/>
      <c r="O2" s="104"/>
      <c r="P2" s="104"/>
      <c r="Q2" s="104"/>
      <c r="R2" s="104"/>
      <c r="S2" s="104"/>
      <c r="T2" s="104"/>
      <c r="U2" s="104"/>
      <c r="V2" s="2"/>
      <c r="W2" s="1"/>
    </row>
    <row r="3" spans="2:23" ht="15" customHeight="1">
      <c r="B3" s="2"/>
      <c r="C3" s="105" t="s">
        <v>150</v>
      </c>
      <c r="D3" s="105"/>
      <c r="E3" s="105"/>
      <c r="F3" s="105"/>
      <c r="G3" s="105"/>
      <c r="H3" s="105"/>
      <c r="I3" s="105"/>
      <c r="J3" s="105"/>
      <c r="K3" s="105"/>
      <c r="L3" s="105"/>
      <c r="M3" s="105"/>
      <c r="N3" s="105"/>
      <c r="O3" s="105"/>
      <c r="P3" s="105"/>
      <c r="Q3" s="105"/>
      <c r="R3" s="105"/>
      <c r="S3" s="105"/>
      <c r="T3" s="105"/>
      <c r="U3" s="105"/>
      <c r="V3" s="2"/>
      <c r="W3" s="1"/>
    </row>
    <row r="4" spans="2:23" ht="15.75" customHeight="1">
      <c r="B4" s="2"/>
      <c r="C4" s="95" t="s">
        <v>2</v>
      </c>
      <c r="D4" s="95"/>
      <c r="E4" s="95"/>
      <c r="F4" s="95"/>
      <c r="G4" s="95"/>
      <c r="H4" s="95"/>
      <c r="I4" s="95"/>
      <c r="J4" s="95"/>
      <c r="K4" s="95"/>
      <c r="L4" s="95"/>
      <c r="M4" s="95"/>
      <c r="N4" s="95"/>
      <c r="O4" s="95"/>
      <c r="P4" s="95"/>
      <c r="Q4" s="95"/>
      <c r="R4" s="95"/>
      <c r="S4" s="95"/>
      <c r="T4" s="95"/>
      <c r="U4" s="95"/>
      <c r="V4" s="2"/>
      <c r="W4" s="1"/>
    </row>
    <row r="5" spans="2:23" ht="15.75" customHeight="1">
      <c r="B5" s="2"/>
      <c r="C5" s="95" t="s">
        <v>151</v>
      </c>
      <c r="D5" s="95"/>
      <c r="E5" s="95"/>
      <c r="F5" s="95"/>
      <c r="G5" s="95"/>
      <c r="H5" s="95"/>
      <c r="I5" s="95"/>
      <c r="J5" s="95"/>
      <c r="K5" s="95"/>
      <c r="L5" s="95"/>
      <c r="M5" s="95"/>
      <c r="N5" s="95"/>
      <c r="O5" s="95"/>
      <c r="P5" s="95"/>
      <c r="Q5" s="95"/>
      <c r="R5" s="95"/>
      <c r="S5" s="95"/>
      <c r="T5" s="95"/>
      <c r="U5" s="95"/>
      <c r="V5" s="2"/>
      <c r="W5" s="1"/>
    </row>
    <row r="6" spans="2:23" ht="12.75">
      <c r="B6" s="2"/>
      <c r="C6" s="5"/>
      <c r="D6" s="2"/>
      <c r="E6" s="2"/>
      <c r="F6" s="2"/>
      <c r="G6" s="2" t="s">
        <v>0</v>
      </c>
      <c r="H6" s="2"/>
      <c r="I6" s="2"/>
      <c r="J6" s="2"/>
      <c r="K6" s="2"/>
      <c r="L6" s="2"/>
      <c r="M6" s="2"/>
      <c r="N6" s="2"/>
      <c r="O6" s="2"/>
      <c r="P6" s="2"/>
      <c r="Q6" s="2"/>
      <c r="R6" s="2"/>
      <c r="S6" s="2"/>
      <c r="T6" s="2"/>
      <c r="U6" s="2"/>
      <c r="V6" s="2"/>
      <c r="W6" s="1"/>
    </row>
    <row r="7" spans="2:23" ht="12.75">
      <c r="B7" s="2"/>
      <c r="C7" s="6" t="s">
        <v>3</v>
      </c>
      <c r="D7" s="2"/>
      <c r="E7" s="2"/>
      <c r="F7" s="2"/>
      <c r="G7" s="2"/>
      <c r="H7" s="2"/>
      <c r="I7" s="2"/>
      <c r="J7" s="7"/>
      <c r="K7" s="2"/>
      <c r="L7" s="2"/>
      <c r="M7" s="2"/>
      <c r="N7" s="7"/>
      <c r="O7" s="6" t="s">
        <v>4</v>
      </c>
      <c r="P7" s="2"/>
      <c r="Q7" s="2"/>
      <c r="R7" s="2"/>
      <c r="S7" s="8" t="s">
        <v>5</v>
      </c>
      <c r="T7" s="9"/>
      <c r="U7" s="10" t="s">
        <v>6</v>
      </c>
      <c r="V7" s="2"/>
      <c r="W7" s="1"/>
    </row>
    <row r="8" spans="2:23" ht="12.75">
      <c r="B8" s="2"/>
      <c r="C8" s="6"/>
      <c r="D8" s="2"/>
      <c r="E8" s="2"/>
      <c r="F8" s="8"/>
      <c r="G8" s="102" t="s">
        <v>7</v>
      </c>
      <c r="H8" s="102"/>
      <c r="I8" s="102"/>
      <c r="J8" s="7"/>
      <c r="K8" s="102" t="s">
        <v>8</v>
      </c>
      <c r="L8" s="102"/>
      <c r="M8" s="102"/>
      <c r="N8" s="7"/>
      <c r="O8" s="6"/>
      <c r="P8" s="2"/>
      <c r="Q8" s="2"/>
      <c r="R8" s="2"/>
      <c r="S8" s="10" t="s">
        <v>9</v>
      </c>
      <c r="T8" s="9"/>
      <c r="U8" s="10" t="s">
        <v>10</v>
      </c>
      <c r="V8" s="2"/>
      <c r="W8" s="1"/>
    </row>
    <row r="9" spans="2:23" ht="12.75">
      <c r="B9" s="2"/>
      <c r="C9" s="6"/>
      <c r="D9" s="2"/>
      <c r="E9" s="2"/>
      <c r="F9" s="8"/>
      <c r="G9" s="103" t="s">
        <v>152</v>
      </c>
      <c r="H9" s="103"/>
      <c r="I9" s="103"/>
      <c r="J9" s="7"/>
      <c r="K9" s="103" t="s">
        <v>153</v>
      </c>
      <c r="L9" s="103"/>
      <c r="M9" s="103"/>
      <c r="N9" s="7"/>
      <c r="O9" s="6"/>
      <c r="P9" s="2"/>
      <c r="Q9" s="2"/>
      <c r="R9" s="2"/>
      <c r="S9" s="10" t="s">
        <v>11</v>
      </c>
      <c r="T9" s="9"/>
      <c r="U9" s="10" t="s">
        <v>11</v>
      </c>
      <c r="V9" s="2"/>
      <c r="W9" s="1"/>
    </row>
    <row r="10" spans="2:23" ht="12.75">
      <c r="B10" s="2"/>
      <c r="C10" s="5"/>
      <c r="D10" s="2"/>
      <c r="E10" s="2"/>
      <c r="F10" s="8"/>
      <c r="G10" s="8" t="s">
        <v>12</v>
      </c>
      <c r="H10" s="8" t="s">
        <v>13</v>
      </c>
      <c r="I10" s="8" t="s">
        <v>14</v>
      </c>
      <c r="J10" s="11"/>
      <c r="K10" s="8" t="s">
        <v>12</v>
      </c>
      <c r="L10" s="8" t="s">
        <v>13</v>
      </c>
      <c r="M10" s="8" t="s">
        <v>14</v>
      </c>
      <c r="N10" s="7"/>
      <c r="O10" s="5"/>
      <c r="P10" s="2"/>
      <c r="Q10" s="2"/>
      <c r="R10" s="2"/>
      <c r="S10" s="8" t="s">
        <v>152</v>
      </c>
      <c r="T10" s="9"/>
      <c r="U10" s="8" t="s">
        <v>153</v>
      </c>
      <c r="V10" s="2"/>
      <c r="W10" s="1"/>
    </row>
    <row r="11" spans="2:23" ht="12.75">
      <c r="B11" s="2"/>
      <c r="C11" s="5" t="s">
        <v>15</v>
      </c>
      <c r="D11" s="2"/>
      <c r="E11" s="2"/>
      <c r="F11" s="8"/>
      <c r="G11" s="8"/>
      <c r="H11" s="8"/>
      <c r="I11" s="8"/>
      <c r="J11" s="11"/>
      <c r="K11" s="8"/>
      <c r="L11" s="8"/>
      <c r="M11" s="8"/>
      <c r="N11" s="7"/>
      <c r="O11" s="5" t="s">
        <v>16</v>
      </c>
      <c r="P11" s="2"/>
      <c r="Q11" s="2"/>
      <c r="R11" s="2"/>
      <c r="S11" s="2"/>
      <c r="T11" s="9"/>
      <c r="U11" s="2"/>
      <c r="V11" s="2"/>
      <c r="W11" s="1"/>
    </row>
    <row r="12" spans="2:23" ht="12.75">
      <c r="B12" s="2"/>
      <c r="C12" s="9" t="s">
        <v>17</v>
      </c>
      <c r="D12" s="2"/>
      <c r="E12" s="2"/>
      <c r="F12" s="8"/>
      <c r="G12" s="12">
        <f>'[4]ΛΟΓ 16'!F25</f>
        <v>7464.13</v>
      </c>
      <c r="H12" s="12">
        <f>'[4]ΛΟΓ 16'!F34</f>
        <v>4374</v>
      </c>
      <c r="I12" s="12">
        <f>G12-H12</f>
        <v>3090.13</v>
      </c>
      <c r="J12" s="13"/>
      <c r="K12" s="12">
        <v>3714</v>
      </c>
      <c r="L12" s="12">
        <v>3533.97</v>
      </c>
      <c r="M12" s="12">
        <f>K12-L12</f>
        <v>180.0300000000002</v>
      </c>
      <c r="N12" s="7"/>
      <c r="O12" s="5" t="s">
        <v>18</v>
      </c>
      <c r="P12" s="9"/>
      <c r="Q12" s="9"/>
      <c r="R12" s="9"/>
      <c r="S12" s="2"/>
      <c r="T12" s="9"/>
      <c r="U12" s="2"/>
      <c r="V12" s="2"/>
      <c r="W12" s="1"/>
    </row>
    <row r="13" spans="2:23" ht="12.75">
      <c r="B13" s="2"/>
      <c r="C13" s="9"/>
      <c r="D13" s="2"/>
      <c r="E13" s="2"/>
      <c r="F13" s="8"/>
      <c r="G13" s="14"/>
      <c r="H13" s="14"/>
      <c r="I13" s="14"/>
      <c r="J13" s="15"/>
      <c r="K13" s="16"/>
      <c r="L13" s="16"/>
      <c r="M13" s="16"/>
      <c r="N13" s="7"/>
      <c r="O13" s="9" t="s">
        <v>19</v>
      </c>
      <c r="P13" s="9"/>
      <c r="Q13" s="9"/>
      <c r="R13" s="9"/>
      <c r="S13" s="17">
        <v>1505790</v>
      </c>
      <c r="T13" s="9"/>
      <c r="U13" s="17">
        <v>1505790</v>
      </c>
      <c r="V13" s="2"/>
      <c r="W13" s="1"/>
    </row>
    <row r="14" spans="2:23" ht="15" customHeight="1">
      <c r="B14" s="2"/>
      <c r="N14" s="7"/>
      <c r="O14" s="18"/>
      <c r="P14" s="9"/>
      <c r="Q14" s="9"/>
      <c r="R14" s="9"/>
      <c r="S14" s="12">
        <f>SUM(S13)</f>
        <v>1505790</v>
      </c>
      <c r="T14" s="19"/>
      <c r="U14" s="12">
        <f>SUM(U13)</f>
        <v>1505790</v>
      </c>
      <c r="V14" s="2"/>
      <c r="W14" s="1"/>
    </row>
    <row r="15" spans="2:23" ht="12.75">
      <c r="B15" s="2"/>
      <c r="C15" s="5" t="s">
        <v>20</v>
      </c>
      <c r="D15" s="9"/>
      <c r="E15" s="9"/>
      <c r="F15" s="9"/>
      <c r="G15" s="20"/>
      <c r="H15" s="20"/>
      <c r="I15" s="20" t="s">
        <v>0</v>
      </c>
      <c r="J15" s="9"/>
      <c r="K15" s="20"/>
      <c r="L15" s="20"/>
      <c r="M15" s="20"/>
      <c r="N15" s="11"/>
      <c r="R15" s="21"/>
      <c r="V15" s="2"/>
      <c r="W15" s="1"/>
    </row>
    <row r="16" spans="2:23" ht="12.75">
      <c r="B16" s="2"/>
      <c r="C16" s="5" t="s">
        <v>21</v>
      </c>
      <c r="D16" s="9"/>
      <c r="E16" s="9"/>
      <c r="F16" s="9"/>
      <c r="G16" s="20"/>
      <c r="H16" s="20"/>
      <c r="I16" s="20"/>
      <c r="J16" s="9"/>
      <c r="K16" s="20"/>
      <c r="L16" s="20"/>
      <c r="M16" s="20"/>
      <c r="N16" s="22"/>
      <c r="V16" s="9"/>
      <c r="W16" s="23"/>
    </row>
    <row r="17" spans="2:23" ht="12.75">
      <c r="B17" s="2"/>
      <c r="C17" s="9" t="s">
        <v>22</v>
      </c>
      <c r="D17" s="9"/>
      <c r="E17" s="9"/>
      <c r="F17" s="9"/>
      <c r="G17" s="20">
        <f>'[4]ΛΟΓ 10'!F20</f>
        <v>384333.38</v>
      </c>
      <c r="H17" s="20">
        <v>0</v>
      </c>
      <c r="I17" s="20">
        <f aca="true" t="shared" si="0" ref="I17:I22">G17-H17</f>
        <v>384333.38</v>
      </c>
      <c r="J17" s="9"/>
      <c r="K17" s="20">
        <v>384333.38</v>
      </c>
      <c r="L17" s="20">
        <v>0</v>
      </c>
      <c r="M17" s="20">
        <f aca="true" t="shared" si="1" ref="M17:M22">K17-L17</f>
        <v>384333.38</v>
      </c>
      <c r="N17" s="22"/>
      <c r="O17" s="24" t="s">
        <v>23</v>
      </c>
      <c r="P17" s="25"/>
      <c r="Q17" s="25"/>
      <c r="R17" s="9"/>
      <c r="S17" s="26"/>
      <c r="T17" s="27"/>
      <c r="U17" s="26"/>
      <c r="V17" s="9"/>
      <c r="W17" s="1"/>
    </row>
    <row r="18" spans="2:23" ht="12.75">
      <c r="B18" s="2"/>
      <c r="C18" s="28" t="s">
        <v>24</v>
      </c>
      <c r="D18" s="9"/>
      <c r="E18" s="9"/>
      <c r="F18" s="9"/>
      <c r="G18" s="20">
        <f>'[4]ΛΟΓ 11'!F26</f>
        <v>1778800.75</v>
      </c>
      <c r="H18" s="20">
        <f>'[4]ΛΟΓ 11'!F37</f>
        <v>1587009.56</v>
      </c>
      <c r="I18" s="20">
        <f t="shared" si="0"/>
        <v>191791.18999999994</v>
      </c>
      <c r="J18" s="9"/>
      <c r="K18" s="20">
        <v>1869823.82</v>
      </c>
      <c r="L18" s="20">
        <v>1606486.51</v>
      </c>
      <c r="M18" s="20">
        <f t="shared" si="1"/>
        <v>263337.31000000006</v>
      </c>
      <c r="N18" s="9"/>
      <c r="O18" s="18" t="s">
        <v>25</v>
      </c>
      <c r="S18" s="29">
        <v>0</v>
      </c>
      <c r="T18" s="30"/>
      <c r="U18" s="29">
        <v>0</v>
      </c>
      <c r="V18" s="9"/>
      <c r="W18" s="1"/>
    </row>
    <row r="19" spans="2:23" ht="12.75">
      <c r="B19" s="2"/>
      <c r="C19" s="28" t="s">
        <v>26</v>
      </c>
      <c r="D19" s="9"/>
      <c r="E19" s="9"/>
      <c r="F19" s="9"/>
      <c r="G19" s="20">
        <f>'[4]ΛΟΓ 12'!F24</f>
        <v>875400.38</v>
      </c>
      <c r="H19" s="20">
        <f>'[4]ΛΟΓ 12'!F32</f>
        <v>832848.06</v>
      </c>
      <c r="I19" s="20">
        <f t="shared" si="0"/>
        <v>42552.31999999995</v>
      </c>
      <c r="J19" s="9"/>
      <c r="K19" s="20">
        <v>875400.38</v>
      </c>
      <c r="L19" s="20">
        <v>827180.49</v>
      </c>
      <c r="M19" s="20">
        <f t="shared" si="1"/>
        <v>48219.890000000014</v>
      </c>
      <c r="N19" s="9"/>
      <c r="O19" s="18"/>
      <c r="S19" s="29"/>
      <c r="T19" s="30"/>
      <c r="U19" s="29"/>
      <c r="V19" s="9"/>
      <c r="W19" s="1"/>
    </row>
    <row r="20" spans="2:23" ht="12.75">
      <c r="B20" s="2"/>
      <c r="C20" s="9" t="s">
        <v>27</v>
      </c>
      <c r="D20" s="9"/>
      <c r="E20" s="9"/>
      <c r="F20" s="9"/>
      <c r="G20" s="20">
        <f>'[4]ΛΟΓ 13'!F24</f>
        <v>233440.09</v>
      </c>
      <c r="H20" s="20">
        <f>'[4]ΛΟΓ 13'!F32</f>
        <v>175277.52</v>
      </c>
      <c r="I20" s="20">
        <f t="shared" si="0"/>
        <v>58162.57000000001</v>
      </c>
      <c r="J20" s="9"/>
      <c r="K20" s="20">
        <v>198440.09</v>
      </c>
      <c r="L20" s="20">
        <v>174840.02</v>
      </c>
      <c r="M20" s="20">
        <f t="shared" si="1"/>
        <v>23600.070000000007</v>
      </c>
      <c r="N20" s="9"/>
      <c r="O20" s="5" t="s">
        <v>28</v>
      </c>
      <c r="P20" s="9"/>
      <c r="Q20" s="9"/>
      <c r="V20" s="9"/>
      <c r="W20" s="1"/>
    </row>
    <row r="21" spans="2:23" ht="12.75">
      <c r="B21" s="2"/>
      <c r="C21" s="9" t="s">
        <v>29</v>
      </c>
      <c r="D21" s="9"/>
      <c r="E21" s="9"/>
      <c r="F21" s="9"/>
      <c r="G21" s="20">
        <f>'[4]ΛΟΓ 14'!F25</f>
        <v>145107.14</v>
      </c>
      <c r="H21" s="20">
        <f>'[4]ΛΟΓ 14'!F34</f>
        <v>129634.31</v>
      </c>
      <c r="I21" s="20">
        <f t="shared" si="0"/>
        <v>15472.830000000016</v>
      </c>
      <c r="J21" s="31"/>
      <c r="K21" s="20">
        <v>138711.87</v>
      </c>
      <c r="L21" s="20">
        <v>127591.87</v>
      </c>
      <c r="M21" s="20">
        <f t="shared" si="1"/>
        <v>11120</v>
      </c>
      <c r="N21" s="9"/>
      <c r="O21" s="9" t="s">
        <v>30</v>
      </c>
      <c r="P21" s="9"/>
      <c r="Q21" s="9"/>
      <c r="R21" s="17">
        <v>112677.53</v>
      </c>
      <c r="S21" s="17"/>
      <c r="T21" s="17">
        <v>112677.53</v>
      </c>
      <c r="V21" s="9"/>
      <c r="W21" s="1"/>
    </row>
    <row r="22" spans="2:23" ht="12.75">
      <c r="B22" s="2"/>
      <c r="C22" s="9" t="s">
        <v>31</v>
      </c>
      <c r="D22" s="9"/>
      <c r="E22" s="9"/>
      <c r="F22" s="9"/>
      <c r="G22" s="26">
        <f>'[4]ΛΟΓ 15'!F24</f>
        <v>1000</v>
      </c>
      <c r="H22" s="26">
        <v>0</v>
      </c>
      <c r="I22" s="26">
        <f t="shared" si="0"/>
        <v>1000</v>
      </c>
      <c r="J22" s="32"/>
      <c r="K22" s="26">
        <v>1000</v>
      </c>
      <c r="L22" s="26">
        <v>0</v>
      </c>
      <c r="M22" s="26">
        <f t="shared" si="1"/>
        <v>1000</v>
      </c>
      <c r="N22" s="9"/>
      <c r="O22" s="9" t="s">
        <v>32</v>
      </c>
      <c r="P22" s="9"/>
      <c r="Q22" s="9"/>
      <c r="R22" s="17"/>
      <c r="S22" s="17"/>
      <c r="T22" s="17"/>
      <c r="V22" s="9"/>
      <c r="W22" s="23"/>
    </row>
    <row r="23" spans="2:23" ht="12.75">
      <c r="B23" s="2"/>
      <c r="C23" s="5" t="s">
        <v>33</v>
      </c>
      <c r="D23" s="9"/>
      <c r="E23" s="9"/>
      <c r="F23" s="9"/>
      <c r="G23" s="12">
        <f>SUM(G17:G22)</f>
        <v>3418081.7399999998</v>
      </c>
      <c r="H23" s="12">
        <f>SUM(H17:H22)</f>
        <v>2724769.45</v>
      </c>
      <c r="I23" s="12">
        <f>SUM(I17:I22)</f>
        <v>693312.29</v>
      </c>
      <c r="J23" s="33"/>
      <c r="K23" s="12">
        <f>SUM(K17:K22)</f>
        <v>3467709.54</v>
      </c>
      <c r="L23" s="12">
        <f>SUM(L17:L22)</f>
        <v>2736098.89</v>
      </c>
      <c r="M23" s="12">
        <f>SUM(M17:M22)</f>
        <v>731610.6500000001</v>
      </c>
      <c r="N23" s="9"/>
      <c r="O23" s="18" t="s">
        <v>34</v>
      </c>
      <c r="R23" s="34">
        <v>113874.12</v>
      </c>
      <c r="S23" s="17">
        <f>R21-R23</f>
        <v>-1196.5899999999965</v>
      </c>
      <c r="T23" s="34">
        <v>113874.12</v>
      </c>
      <c r="U23" s="21">
        <f>T21-T23</f>
        <v>-1196.5899999999965</v>
      </c>
      <c r="V23" s="9"/>
      <c r="W23" s="1"/>
    </row>
    <row r="24" spans="2:23" ht="12.75">
      <c r="B24" s="2"/>
      <c r="C24" s="5" t="s">
        <v>35</v>
      </c>
      <c r="D24" s="9"/>
      <c r="E24" s="9"/>
      <c r="F24" s="35"/>
      <c r="G24" s="36"/>
      <c r="H24" s="35"/>
      <c r="I24" s="12"/>
      <c r="J24" s="37"/>
      <c r="K24" s="12"/>
      <c r="L24" s="12"/>
      <c r="M24" s="12"/>
      <c r="N24" s="9"/>
      <c r="O24" s="9" t="s">
        <v>36</v>
      </c>
      <c r="S24" s="26">
        <v>755012.66</v>
      </c>
      <c r="U24" s="26">
        <v>755012.66</v>
      </c>
      <c r="V24" s="9"/>
      <c r="W24" s="1"/>
    </row>
    <row r="25" spans="2:23" ht="12.75">
      <c r="B25" s="2"/>
      <c r="C25" s="5" t="s">
        <v>37</v>
      </c>
      <c r="D25" s="9"/>
      <c r="E25" s="9"/>
      <c r="H25" s="21" t="s">
        <v>0</v>
      </c>
      <c r="N25" s="9"/>
      <c r="O25" s="18"/>
      <c r="S25" s="12">
        <f>SUM(S23:S24)</f>
        <v>753816.0700000001</v>
      </c>
      <c r="U25" s="12">
        <f>T21-T23+U24</f>
        <v>753816.0700000001</v>
      </c>
      <c r="V25" s="9"/>
      <c r="W25" s="1"/>
    </row>
    <row r="26" spans="2:23" ht="12.75">
      <c r="B26" s="2"/>
      <c r="C26" s="9" t="s">
        <v>38</v>
      </c>
      <c r="D26" s="9"/>
      <c r="E26" s="9"/>
      <c r="F26" s="38"/>
      <c r="I26" s="39"/>
      <c r="M26" s="20"/>
      <c r="N26" s="9"/>
      <c r="O26" s="24" t="s">
        <v>39</v>
      </c>
      <c r="V26" s="9"/>
      <c r="W26" s="1"/>
    </row>
    <row r="27" spans="2:24" ht="12.75">
      <c r="B27" s="2"/>
      <c r="C27" s="9" t="s">
        <v>40</v>
      </c>
      <c r="D27" s="9"/>
      <c r="E27" s="9"/>
      <c r="G27" s="21"/>
      <c r="I27" s="40">
        <f>'[4]ΛΟΓ 18'!F24</f>
        <v>12058.81</v>
      </c>
      <c r="J27" s="37"/>
      <c r="K27" s="37"/>
      <c r="L27" s="37"/>
      <c r="M27" s="40">
        <v>11738.81</v>
      </c>
      <c r="N27" s="9"/>
      <c r="O27" s="18" t="s">
        <v>154</v>
      </c>
      <c r="R27" s="20">
        <f>S70-S74-S75</f>
        <v>-8818.70999999963</v>
      </c>
      <c r="S27" s="17"/>
      <c r="U27" s="17">
        <v>39690.41</v>
      </c>
      <c r="V27" s="9"/>
      <c r="W27" s="1"/>
      <c r="X27" s="38"/>
    </row>
    <row r="28" spans="2:24" ht="12.75">
      <c r="B28" s="2"/>
      <c r="C28" s="9"/>
      <c r="D28" s="9"/>
      <c r="E28" s="9"/>
      <c r="G28" s="21"/>
      <c r="I28" s="41">
        <f>SUM(I26:I27)</f>
        <v>12058.81</v>
      </c>
      <c r="J28" s="37"/>
      <c r="K28" s="37"/>
      <c r="L28" s="37"/>
      <c r="M28" s="41">
        <f>SUM(M26:M27)</f>
        <v>11738.81</v>
      </c>
      <c r="N28" s="9"/>
      <c r="O28" s="18" t="s">
        <v>41</v>
      </c>
      <c r="R28" s="42">
        <v>342327.94</v>
      </c>
      <c r="S28" s="12">
        <f>R27+R28</f>
        <v>333509.2300000004</v>
      </c>
      <c r="T28" s="19"/>
      <c r="U28" s="12">
        <v>502637.51</v>
      </c>
      <c r="V28" s="9"/>
      <c r="W28" s="1"/>
      <c r="X28" s="21"/>
    </row>
    <row r="29" spans="2:23" ht="12.75">
      <c r="B29" s="2"/>
      <c r="C29" s="5" t="s">
        <v>42</v>
      </c>
      <c r="I29" s="43">
        <f>I23+I28</f>
        <v>705371.1000000001</v>
      </c>
      <c r="J29" s="25"/>
      <c r="K29" s="25"/>
      <c r="L29" s="25"/>
      <c r="M29" s="43">
        <f>M23+M28</f>
        <v>743349.4600000002</v>
      </c>
      <c r="N29" s="9"/>
      <c r="S29" s="43">
        <f>SUM(S27:S28)</f>
        <v>333509.2300000004</v>
      </c>
      <c r="U29" s="43">
        <f>SUM(U27:U28)</f>
        <v>542327.92</v>
      </c>
      <c r="V29" s="9"/>
      <c r="W29" s="1"/>
    </row>
    <row r="30" spans="2:23" ht="12.75">
      <c r="B30" s="2"/>
      <c r="C30" s="5" t="s">
        <v>43</v>
      </c>
      <c r="D30" s="9"/>
      <c r="E30" s="9"/>
      <c r="G30" s="21"/>
      <c r="I30" s="43"/>
      <c r="M30" s="43"/>
      <c r="N30" s="9"/>
      <c r="O30" s="5" t="s">
        <v>44</v>
      </c>
      <c r="P30" s="9"/>
      <c r="Q30" s="9"/>
      <c r="R30" s="9"/>
      <c r="S30" s="43">
        <f>S14+S18+S25+S29</f>
        <v>2593115.3000000007</v>
      </c>
      <c r="T30" s="44"/>
      <c r="U30" s="43">
        <f>U14+U18+U25+U29</f>
        <v>2801933.99</v>
      </c>
      <c r="V30" s="9"/>
      <c r="W30" s="1"/>
    </row>
    <row r="31" spans="2:23" ht="12.75">
      <c r="B31" s="2"/>
      <c r="C31" s="5" t="s">
        <v>45</v>
      </c>
      <c r="F31" s="9"/>
      <c r="G31" s="39"/>
      <c r="H31" s="39"/>
      <c r="I31" s="39"/>
      <c r="J31" s="9"/>
      <c r="K31" s="39"/>
      <c r="L31" s="39"/>
      <c r="M31" s="39"/>
      <c r="N31" s="9"/>
      <c r="O31" s="5"/>
      <c r="P31" s="9"/>
      <c r="Q31" s="9"/>
      <c r="R31" s="9"/>
      <c r="S31" s="43"/>
      <c r="T31" s="44"/>
      <c r="U31" s="43"/>
      <c r="V31" s="9"/>
      <c r="W31" s="1"/>
    </row>
    <row r="32" spans="2:23" ht="12.75">
      <c r="B32" s="2"/>
      <c r="C32" s="18" t="s">
        <v>46</v>
      </c>
      <c r="I32" s="39">
        <f>'[4]Αποθέματα'!J32</f>
        <v>127190.75</v>
      </c>
      <c r="M32" s="39">
        <v>40182.84</v>
      </c>
      <c r="N32" s="9"/>
      <c r="O32" s="24" t="s">
        <v>47</v>
      </c>
      <c r="V32" s="45"/>
      <c r="W32" s="1"/>
    </row>
    <row r="33" spans="2:23" ht="12.75">
      <c r="B33" s="2"/>
      <c r="C33" s="18" t="s">
        <v>48</v>
      </c>
      <c r="D33" s="38"/>
      <c r="E33" s="38"/>
      <c r="F33" s="9"/>
      <c r="G33" s="39"/>
      <c r="H33" s="39"/>
      <c r="I33" s="39">
        <f>'[4]Αποθέματα'!J33</f>
        <v>254604.54</v>
      </c>
      <c r="J33" s="9"/>
      <c r="K33" s="39"/>
      <c r="L33" s="39"/>
      <c r="M33" s="39">
        <v>25778.34</v>
      </c>
      <c r="N33" s="9"/>
      <c r="O33" s="9" t="s">
        <v>49</v>
      </c>
      <c r="S33" s="46"/>
      <c r="U33" s="12"/>
      <c r="V33" s="45"/>
      <c r="W33" s="1"/>
    </row>
    <row r="34" spans="2:23" ht="12.75">
      <c r="B34" s="2"/>
      <c r="C34" s="18" t="s">
        <v>50</v>
      </c>
      <c r="F34" s="9"/>
      <c r="H34" s="39"/>
      <c r="I34" s="39"/>
      <c r="J34" s="45"/>
      <c r="L34" s="39"/>
      <c r="M34" s="39"/>
      <c r="N34" s="9"/>
      <c r="O34" s="47" t="s">
        <v>51</v>
      </c>
      <c r="S34" s="17">
        <v>7000</v>
      </c>
      <c r="U34" s="17">
        <v>7000</v>
      </c>
      <c r="V34" s="45"/>
      <c r="W34" s="1"/>
    </row>
    <row r="35" spans="2:23" ht="12.75">
      <c r="B35" s="2"/>
      <c r="C35" s="18" t="s">
        <v>52</v>
      </c>
      <c r="I35" s="20">
        <f>'[4]Αποθέματα'!J34+'[4]Αποθέματα'!J35</f>
        <v>42434.95</v>
      </c>
      <c r="K35" s="21"/>
      <c r="M35" s="20">
        <v>19544.35</v>
      </c>
      <c r="N35" s="9"/>
      <c r="O35" s="9" t="s">
        <v>53</v>
      </c>
      <c r="S35" s="26">
        <v>29934.11</v>
      </c>
      <c r="U35" s="26">
        <v>29934.11</v>
      </c>
      <c r="V35" s="45"/>
      <c r="W35" s="1"/>
    </row>
    <row r="36" spans="2:24" ht="12.75">
      <c r="B36" s="2"/>
      <c r="C36" s="18" t="s">
        <v>54</v>
      </c>
      <c r="D36" s="9"/>
      <c r="E36" s="9"/>
      <c r="F36" s="9"/>
      <c r="G36" s="39"/>
      <c r="H36" s="39"/>
      <c r="I36" s="48">
        <f>-'[4]Λ 50'!E23</f>
        <v>190741.73</v>
      </c>
      <c r="J36" s="22"/>
      <c r="K36" s="39"/>
      <c r="L36" s="39"/>
      <c r="M36" s="26">
        <v>128775.95</v>
      </c>
      <c r="N36" s="9"/>
      <c r="S36" s="43">
        <f>SUM(S34:S35)</f>
        <v>36934.11</v>
      </c>
      <c r="U36" s="43">
        <f>SUM(U34:U35)</f>
        <v>36934.11</v>
      </c>
      <c r="V36" s="45"/>
      <c r="W36" s="49"/>
      <c r="X36" s="21"/>
    </row>
    <row r="37" spans="2:23" ht="12.75">
      <c r="B37" s="2"/>
      <c r="C37" s="18"/>
      <c r="D37" s="9"/>
      <c r="E37" s="9"/>
      <c r="F37" s="9"/>
      <c r="G37" s="39"/>
      <c r="H37" s="39"/>
      <c r="I37" s="12">
        <f>SUM(I32:I36)</f>
        <v>614971.9700000001</v>
      </c>
      <c r="J37" s="9"/>
      <c r="K37" s="17"/>
      <c r="L37" s="17"/>
      <c r="M37" s="41">
        <f>SUM(M32:M36)</f>
        <v>214281.47999999998</v>
      </c>
      <c r="N37" s="9"/>
      <c r="O37" s="5" t="s">
        <v>55</v>
      </c>
      <c r="P37" s="9"/>
      <c r="Q37" s="9"/>
      <c r="R37" s="9"/>
      <c r="S37" s="50"/>
      <c r="T37" s="51"/>
      <c r="U37" s="52"/>
      <c r="V37" s="9"/>
      <c r="W37" s="1"/>
    </row>
    <row r="38" spans="2:24" ht="12.75">
      <c r="B38" s="2"/>
      <c r="F38" s="9"/>
      <c r="G38" s="39"/>
      <c r="H38" s="39"/>
      <c r="N38" s="9"/>
      <c r="O38" s="5" t="s">
        <v>56</v>
      </c>
      <c r="S38" s="20"/>
      <c r="V38" s="9"/>
      <c r="W38" s="1"/>
      <c r="X38" s="21"/>
    </row>
    <row r="39" spans="2:23" ht="12.75">
      <c r="B39" s="2"/>
      <c r="C39" s="5" t="s">
        <v>57</v>
      </c>
      <c r="D39" s="9"/>
      <c r="E39" s="9"/>
      <c r="F39" s="9"/>
      <c r="G39" s="39"/>
      <c r="H39" s="39"/>
      <c r="I39" s="20"/>
      <c r="J39" s="9"/>
      <c r="K39" s="17"/>
      <c r="L39" s="17"/>
      <c r="M39" s="17"/>
      <c r="N39" s="45"/>
      <c r="O39" s="9" t="s">
        <v>58</v>
      </c>
      <c r="P39" s="9"/>
      <c r="Q39" s="9"/>
      <c r="R39" s="9"/>
      <c r="S39" s="53">
        <f>'[4]Λ 50'!E21</f>
        <v>253965.54000000004</v>
      </c>
      <c r="T39" s="9"/>
      <c r="U39" s="20">
        <v>122102.03</v>
      </c>
      <c r="V39" s="9"/>
      <c r="W39" s="23"/>
    </row>
    <row r="40" spans="2:23" ht="12.75">
      <c r="B40" s="2"/>
      <c r="C40" s="9" t="s">
        <v>59</v>
      </c>
      <c r="D40" s="9"/>
      <c r="E40" s="9"/>
      <c r="F40" s="9"/>
      <c r="G40" s="39"/>
      <c r="H40" s="54">
        <f>'[4]Λ 30'!E21</f>
        <v>569473.0700000001</v>
      </c>
      <c r="I40" s="55"/>
      <c r="J40" s="9"/>
      <c r="K40" s="17"/>
      <c r="L40" s="39">
        <v>221996.8</v>
      </c>
      <c r="M40" s="20"/>
      <c r="N40" s="22"/>
      <c r="O40" s="9" t="s">
        <v>60</v>
      </c>
      <c r="P40" s="9"/>
      <c r="Q40" s="9"/>
      <c r="R40" s="9"/>
      <c r="S40" s="53">
        <f>'[4]Λ.53'!F20</f>
        <v>219563.19</v>
      </c>
      <c r="T40" s="9"/>
      <c r="U40" s="20">
        <v>129441.86</v>
      </c>
      <c r="V40" s="45"/>
      <c r="W40" s="23"/>
    </row>
    <row r="41" spans="2:23" ht="12.75">
      <c r="B41" s="2"/>
      <c r="C41" s="9" t="s">
        <v>61</v>
      </c>
      <c r="D41" s="9"/>
      <c r="E41" s="9"/>
      <c r="F41" s="9"/>
      <c r="G41" s="39"/>
      <c r="H41" s="40">
        <f>'[5]ΛΟΓ ΕΚΜΕΤΑΛΛΕΥΣΗΣ '!C59</f>
        <v>0</v>
      </c>
      <c r="I41" s="53">
        <f>H40-H41</f>
        <v>569473.0700000001</v>
      </c>
      <c r="J41" s="9"/>
      <c r="K41" s="17"/>
      <c r="L41" s="40">
        <v>0</v>
      </c>
      <c r="M41" s="20">
        <f>L40-L41</f>
        <v>221996.8</v>
      </c>
      <c r="N41" s="22"/>
      <c r="O41" s="9" t="s">
        <v>62</v>
      </c>
      <c r="P41" s="9"/>
      <c r="Q41" s="9"/>
      <c r="R41" s="9"/>
      <c r="S41" s="53">
        <f>'[4]Λ 52'!E21</f>
        <v>1058000</v>
      </c>
      <c r="T41" s="9"/>
      <c r="U41" s="20">
        <v>2341485.54</v>
      </c>
      <c r="V41" s="45"/>
      <c r="W41" s="23"/>
    </row>
    <row r="42" spans="2:23" ht="12.75">
      <c r="B42" s="2"/>
      <c r="C42" s="9" t="s">
        <v>63</v>
      </c>
      <c r="I42" s="53">
        <f>'[4]Λ.38'!D21</f>
        <v>729999.62</v>
      </c>
      <c r="M42" s="20">
        <v>0</v>
      </c>
      <c r="N42" s="9"/>
      <c r="O42" s="9" t="s">
        <v>64</v>
      </c>
      <c r="S42" s="53">
        <f>'[4]Λ 30'!E22</f>
        <v>4139.55</v>
      </c>
      <c r="T42" s="9"/>
      <c r="U42" s="20">
        <v>4146.16</v>
      </c>
      <c r="V42" s="45"/>
      <c r="W42" s="23"/>
    </row>
    <row r="43" spans="2:24" ht="12.75">
      <c r="B43" s="2"/>
      <c r="C43" s="9" t="s">
        <v>65</v>
      </c>
      <c r="D43" s="9"/>
      <c r="E43" s="9"/>
      <c r="F43" s="9"/>
      <c r="G43" s="39"/>
      <c r="H43" s="39"/>
      <c r="I43" s="56">
        <f>'[4]Λ 33'!E21+'[4]Λ.54'!F21+'[4]Λ.53'!F22</f>
        <v>215067.36</v>
      </c>
      <c r="J43" s="32"/>
      <c r="L43" s="39"/>
      <c r="M43" s="57">
        <v>239054.81</v>
      </c>
      <c r="N43" s="9"/>
      <c r="O43" s="18" t="s">
        <v>66</v>
      </c>
      <c r="S43" s="53">
        <f>'[4]Λ.54'!F20</f>
        <v>1055.4899999999998</v>
      </c>
      <c r="U43" s="20">
        <v>199958.78</v>
      </c>
      <c r="V43" s="9"/>
      <c r="W43" s="49"/>
      <c r="X43" s="21"/>
    </row>
    <row r="44" spans="2:24" ht="12.75">
      <c r="B44" s="2"/>
      <c r="C44" s="9" t="s">
        <v>67</v>
      </c>
      <c r="I44" s="58">
        <f>'[4]Λ 35'!E21</f>
        <v>821963.65</v>
      </c>
      <c r="M44" s="58">
        <v>889065.72</v>
      </c>
      <c r="N44" s="9"/>
      <c r="O44" s="9" t="s">
        <v>68</v>
      </c>
      <c r="P44" s="9"/>
      <c r="Q44" s="9"/>
      <c r="R44" s="9"/>
      <c r="S44" s="20">
        <f>'[4]Λ 55'!E24</f>
        <v>6590.16</v>
      </c>
      <c r="T44" s="9"/>
      <c r="U44" s="20">
        <v>6685.65</v>
      </c>
      <c r="V44" s="9"/>
      <c r="W44" s="1"/>
      <c r="X44" s="21"/>
    </row>
    <row r="45" spans="2:24" ht="12.75">
      <c r="B45" s="2"/>
      <c r="C45" s="5" t="s">
        <v>69</v>
      </c>
      <c r="I45" s="12">
        <f>SUM(I41:I44)</f>
        <v>2336503.6999999997</v>
      </c>
      <c r="J45" s="9"/>
      <c r="K45" s="17"/>
      <c r="L45" s="39"/>
      <c r="M45" s="12">
        <f>SUM(M41:M44)</f>
        <v>1350117.33</v>
      </c>
      <c r="N45" s="9"/>
      <c r="O45" s="59" t="s">
        <v>70</v>
      </c>
      <c r="P45" s="9"/>
      <c r="Q45" s="9"/>
      <c r="R45" s="9"/>
      <c r="S45" s="60">
        <v>0</v>
      </c>
      <c r="T45" s="9"/>
      <c r="U45" s="20">
        <v>0</v>
      </c>
      <c r="V45" s="9"/>
      <c r="W45" s="1"/>
      <c r="X45" s="21"/>
    </row>
    <row r="46" spans="2:23" ht="12.75">
      <c r="B46" s="2"/>
      <c r="D46" s="9"/>
      <c r="E46" s="9"/>
      <c r="F46" s="9"/>
      <c r="G46" s="39"/>
      <c r="H46" s="39"/>
      <c r="N46" s="9"/>
      <c r="O46" s="9" t="s">
        <v>71</v>
      </c>
      <c r="P46" s="9"/>
      <c r="Q46" s="9"/>
      <c r="R46" s="9"/>
      <c r="S46" s="61">
        <f>'[4]Λ.53'!F21+'[4]Λ 50'!E22</f>
        <v>70871.13</v>
      </c>
      <c r="T46" s="32"/>
      <c r="U46" s="62">
        <v>114686.49</v>
      </c>
      <c r="V46" s="9"/>
      <c r="W46" s="23"/>
    </row>
    <row r="47" spans="2:23" ht="15">
      <c r="B47" s="2"/>
      <c r="C47" s="5" t="s">
        <v>72</v>
      </c>
      <c r="D47" s="63"/>
      <c r="N47" s="9"/>
      <c r="R47" s="9"/>
      <c r="S47" s="62">
        <f>SUM(S39:S46)</f>
        <v>1614185.06</v>
      </c>
      <c r="T47" s="28"/>
      <c r="U47" s="62">
        <f>SUM(U39:U46)</f>
        <v>2918506.5100000002</v>
      </c>
      <c r="V47" s="9"/>
      <c r="W47" s="1"/>
    </row>
    <row r="48" spans="2:23" ht="15">
      <c r="B48" s="2"/>
      <c r="C48" s="9" t="s">
        <v>73</v>
      </c>
      <c r="D48" s="63"/>
      <c r="H48" s="53">
        <v>168174.12</v>
      </c>
      <c r="K48" s="21"/>
      <c r="L48" s="53">
        <v>168174.12</v>
      </c>
      <c r="N48" s="9"/>
      <c r="O48" s="5" t="s">
        <v>74</v>
      </c>
      <c r="P48" s="9"/>
      <c r="Q48" s="9"/>
      <c r="S48" s="43">
        <f>S37+S47</f>
        <v>1614185.06</v>
      </c>
      <c r="U48" s="43">
        <f>U37+U47</f>
        <v>2918506.5100000002</v>
      </c>
      <c r="V48" s="9"/>
      <c r="W48" s="1"/>
    </row>
    <row r="49" spans="2:23" ht="15">
      <c r="B49" s="2"/>
      <c r="C49" s="9" t="s">
        <v>75</v>
      </c>
      <c r="D49" s="63"/>
      <c r="H49" s="64">
        <v>114104.12</v>
      </c>
      <c r="I49" s="12">
        <f>H48-H49</f>
        <v>54070</v>
      </c>
      <c r="L49" s="64">
        <v>114104.12</v>
      </c>
      <c r="M49" s="12">
        <f>L48-L49</f>
        <v>54070</v>
      </c>
      <c r="N49" s="9"/>
      <c r="V49" s="9"/>
      <c r="W49" s="1"/>
    </row>
    <row r="50" spans="2:23" ht="12.75">
      <c r="B50" s="2"/>
      <c r="C50" s="9"/>
      <c r="D50" s="9"/>
      <c r="E50" s="9"/>
      <c r="F50" s="9"/>
      <c r="G50" s="39"/>
      <c r="H50" s="39"/>
      <c r="I50" s="12"/>
      <c r="J50" s="9"/>
      <c r="K50" s="17"/>
      <c r="L50" s="39"/>
      <c r="M50" s="12"/>
      <c r="N50" s="9"/>
      <c r="V50" s="9"/>
      <c r="W50" s="1"/>
    </row>
    <row r="51" spans="2:23" ht="12.75">
      <c r="B51" s="2"/>
      <c r="C51" s="5" t="s">
        <v>76</v>
      </c>
      <c r="D51" s="9"/>
      <c r="E51" s="9"/>
      <c r="F51" s="9"/>
      <c r="G51" s="39"/>
      <c r="H51" s="39"/>
      <c r="I51" s="20"/>
      <c r="J51" s="9"/>
      <c r="K51" s="17"/>
      <c r="L51" s="39"/>
      <c r="M51" s="20"/>
      <c r="N51" s="9"/>
      <c r="S51" s="21"/>
      <c r="U51" s="21"/>
      <c r="V51" s="9"/>
      <c r="W51" s="23"/>
    </row>
    <row r="52" spans="2:23" ht="12.75">
      <c r="B52" s="2"/>
      <c r="C52" s="9" t="s">
        <v>77</v>
      </c>
      <c r="D52" s="9"/>
      <c r="E52" s="9"/>
      <c r="F52" s="9"/>
      <c r="G52" s="39"/>
      <c r="H52" s="20"/>
      <c r="I52" s="20">
        <f>'[4]Λ.38'!D19</f>
        <v>25332.93</v>
      </c>
      <c r="J52" s="9"/>
      <c r="K52" s="17"/>
      <c r="L52" s="20"/>
      <c r="M52" s="20">
        <v>5201.72</v>
      </c>
      <c r="N52" s="9"/>
      <c r="R52" s="21"/>
      <c r="S52" s="21"/>
      <c r="V52" s="9"/>
      <c r="W52" s="1"/>
    </row>
    <row r="53" spans="2:23" ht="12.75">
      <c r="B53" s="2"/>
      <c r="C53" s="9" t="s">
        <v>78</v>
      </c>
      <c r="D53" s="9"/>
      <c r="E53" s="9"/>
      <c r="F53" s="9"/>
      <c r="G53" s="39"/>
      <c r="H53" s="20"/>
      <c r="I53" s="26">
        <f>'[4]Λ.38'!D20</f>
        <v>494906.67</v>
      </c>
      <c r="J53" s="45"/>
      <c r="K53" s="17"/>
      <c r="L53" s="20"/>
      <c r="M53" s="26">
        <v>3397094.04</v>
      </c>
      <c r="N53" s="9"/>
      <c r="O53" s="5"/>
      <c r="P53" s="5"/>
      <c r="Q53" s="5"/>
      <c r="R53" s="2"/>
      <c r="S53" s="21"/>
      <c r="T53" s="65"/>
      <c r="U53" s="41"/>
      <c r="V53" s="9"/>
      <c r="W53" s="1"/>
    </row>
    <row r="54" spans="2:23" ht="12.75">
      <c r="B54" s="2"/>
      <c r="C54" s="9"/>
      <c r="D54" s="9"/>
      <c r="E54" s="9"/>
      <c r="F54" s="9"/>
      <c r="G54" s="39"/>
      <c r="H54" s="20"/>
      <c r="I54" s="12">
        <f>SUM(I52:I53)</f>
        <v>520239.6</v>
      </c>
      <c r="J54" s="45"/>
      <c r="K54" s="17"/>
      <c r="L54" s="20"/>
      <c r="M54" s="12">
        <f>SUM(M52:M53)</f>
        <v>3402295.7600000002</v>
      </c>
      <c r="N54" s="9"/>
      <c r="O54" s="9"/>
      <c r="P54" s="9"/>
      <c r="Q54" s="9"/>
      <c r="R54" s="9"/>
      <c r="S54" s="57"/>
      <c r="T54" s="9"/>
      <c r="U54" s="57"/>
      <c r="V54" s="9"/>
      <c r="W54" s="1"/>
    </row>
    <row r="55" spans="2:23" ht="12.75">
      <c r="B55" s="2"/>
      <c r="C55" s="5" t="s">
        <v>79</v>
      </c>
      <c r="D55" s="9"/>
      <c r="E55" s="9"/>
      <c r="F55" s="9"/>
      <c r="G55" s="39"/>
      <c r="H55" s="39"/>
      <c r="I55" s="66">
        <f>I37+I45+I54+I49</f>
        <v>3525785.27</v>
      </c>
      <c r="J55" s="22"/>
      <c r="K55" s="17"/>
      <c r="L55" s="39"/>
      <c r="M55" s="66">
        <f>M37+M45+M54+M49</f>
        <v>5020764.57</v>
      </c>
      <c r="N55" s="9"/>
      <c r="O55" s="67"/>
      <c r="S55" s="26"/>
      <c r="T55" s="26"/>
      <c r="U55" s="26"/>
      <c r="V55" s="9"/>
      <c r="W55" s="1"/>
    </row>
    <row r="56" spans="2:23" ht="12.75">
      <c r="B56" s="2"/>
      <c r="C56" s="5"/>
      <c r="D56" s="9"/>
      <c r="E56" s="9"/>
      <c r="F56" s="9"/>
      <c r="G56" s="39"/>
      <c r="H56" s="39"/>
      <c r="I56" s="66"/>
      <c r="J56" s="22"/>
      <c r="K56" s="17"/>
      <c r="L56" s="39"/>
      <c r="M56" s="66"/>
      <c r="N56" s="9"/>
      <c r="S56" s="21"/>
      <c r="T56" s="43"/>
      <c r="U56" s="43"/>
      <c r="V56" s="9"/>
      <c r="W56" s="1"/>
    </row>
    <row r="57" spans="2:23" ht="16.5" customHeight="1">
      <c r="B57" s="2"/>
      <c r="C57" s="5" t="s">
        <v>80</v>
      </c>
      <c r="D57" s="63"/>
      <c r="E57" s="9"/>
      <c r="F57" s="9"/>
      <c r="G57" s="39"/>
      <c r="H57" s="39"/>
      <c r="I57" s="66"/>
      <c r="J57" s="22"/>
      <c r="K57" s="17"/>
      <c r="L57" s="39"/>
      <c r="M57" s="66"/>
      <c r="N57" s="9"/>
      <c r="O57" s="5" t="s">
        <v>81</v>
      </c>
      <c r="V57" s="9"/>
      <c r="W57" s="1"/>
    </row>
    <row r="58" spans="2:23" ht="16.5" customHeight="1">
      <c r="B58" s="2"/>
      <c r="C58" s="9" t="s">
        <v>82</v>
      </c>
      <c r="D58" s="68"/>
      <c r="E58" s="9"/>
      <c r="F58" s="9"/>
      <c r="G58" s="17"/>
      <c r="H58" s="17"/>
      <c r="I58" s="12">
        <f>'[4]Λ 36'!E21</f>
        <v>10000</v>
      </c>
      <c r="J58" s="9"/>
      <c r="K58" s="17"/>
      <c r="L58" s="17"/>
      <c r="M58" s="12">
        <v>0</v>
      </c>
      <c r="N58" s="9"/>
      <c r="O58" s="9" t="s">
        <v>83</v>
      </c>
      <c r="S58" s="43">
        <f>'[4]Λ 56'!E21</f>
        <v>12.03</v>
      </c>
      <c r="U58" s="43">
        <v>6919.45</v>
      </c>
      <c r="V58" s="9"/>
      <c r="W58" s="1"/>
    </row>
    <row r="59" spans="2:23" ht="16.5" customHeight="1">
      <c r="B59" s="2"/>
      <c r="C59" s="9"/>
      <c r="D59" s="68"/>
      <c r="E59" s="9"/>
      <c r="F59" s="9"/>
      <c r="G59" s="17"/>
      <c r="H59" s="17"/>
      <c r="I59" s="17"/>
      <c r="J59" s="9"/>
      <c r="K59" s="17"/>
      <c r="L59" s="17"/>
      <c r="M59" s="12"/>
      <c r="N59" s="9"/>
      <c r="O59" s="9"/>
      <c r="V59" s="9"/>
      <c r="W59" s="1"/>
    </row>
    <row r="60" spans="2:23" ht="12.75">
      <c r="B60" s="2"/>
      <c r="C60" s="69" t="s">
        <v>84</v>
      </c>
      <c r="D60" s="9"/>
      <c r="E60" s="9"/>
      <c r="F60" s="9"/>
      <c r="G60" s="39"/>
      <c r="H60" s="39"/>
      <c r="I60" s="43">
        <f>I12+I29+I55+I58</f>
        <v>4244246.5</v>
      </c>
      <c r="J60" s="9"/>
      <c r="K60" s="17"/>
      <c r="L60" s="17"/>
      <c r="M60" s="43">
        <f>M12+M29+M55+M58</f>
        <v>5764294.0600000005</v>
      </c>
      <c r="N60" s="9"/>
      <c r="O60" s="69" t="s">
        <v>85</v>
      </c>
      <c r="P60" s="9"/>
      <c r="Q60" s="9"/>
      <c r="R60" s="9"/>
      <c r="S60" s="43">
        <f>S30+S36+S47+S58</f>
        <v>4244246.500000001</v>
      </c>
      <c r="U60" s="43">
        <f>U30+U36+U48+U58</f>
        <v>5764294.0600000005</v>
      </c>
      <c r="V60" s="9"/>
      <c r="W60" s="1"/>
    </row>
    <row r="61" spans="2:23" ht="12.75">
      <c r="B61" s="2"/>
      <c r="J61" s="22"/>
      <c r="K61" s="17"/>
      <c r="M61" s="43"/>
      <c r="P61" s="9"/>
      <c r="Q61" s="9"/>
      <c r="R61" s="9"/>
      <c r="S61" s="70"/>
      <c r="T61" s="38"/>
      <c r="U61" s="51"/>
      <c r="V61" s="9"/>
      <c r="W61" s="1"/>
    </row>
    <row r="62" spans="2:23" ht="12.75">
      <c r="B62" s="2"/>
      <c r="N62" s="9"/>
      <c r="P62" s="9"/>
      <c r="Q62" s="9"/>
      <c r="R62" s="9"/>
      <c r="S62" s="70"/>
      <c r="T62" s="38"/>
      <c r="U62" s="51"/>
      <c r="V62" s="9"/>
      <c r="W62" s="1"/>
    </row>
    <row r="63" spans="2:23" ht="15">
      <c r="B63" s="2"/>
      <c r="C63" s="97" t="s">
        <v>86</v>
      </c>
      <c r="D63" s="97"/>
      <c r="E63" s="97"/>
      <c r="F63" s="97"/>
      <c r="G63" s="97"/>
      <c r="H63" s="97"/>
      <c r="I63" s="97"/>
      <c r="J63" s="97"/>
      <c r="K63" s="97"/>
      <c r="L63" s="97"/>
      <c r="M63" s="97"/>
      <c r="N63" s="9"/>
      <c r="P63" s="9"/>
      <c r="Q63" s="9"/>
      <c r="R63" s="9"/>
      <c r="U63" s="52"/>
      <c r="V63" s="9"/>
      <c r="W63" s="1"/>
    </row>
    <row r="64" spans="2:23" ht="15">
      <c r="B64" s="2"/>
      <c r="C64" s="101" t="s">
        <v>87</v>
      </c>
      <c r="D64" s="101"/>
      <c r="E64" s="101"/>
      <c r="F64" s="101"/>
      <c r="G64" s="101"/>
      <c r="H64" s="101"/>
      <c r="I64" s="101"/>
      <c r="J64" s="101"/>
      <c r="K64" s="101"/>
      <c r="L64" s="101"/>
      <c r="M64" s="101"/>
      <c r="N64" s="9"/>
      <c r="O64" s="97" t="s">
        <v>88</v>
      </c>
      <c r="P64" s="97"/>
      <c r="Q64" s="97"/>
      <c r="R64" s="97"/>
      <c r="S64" s="97"/>
      <c r="T64" s="97"/>
      <c r="U64" s="97"/>
      <c r="V64" s="9"/>
      <c r="W64" s="1"/>
    </row>
    <row r="65" spans="2:23" ht="12.75">
      <c r="B65" s="2"/>
      <c r="C65" s="9"/>
      <c r="D65" s="9"/>
      <c r="E65" s="9"/>
      <c r="F65" s="9"/>
      <c r="G65" s="103" t="s">
        <v>89</v>
      </c>
      <c r="H65" s="103"/>
      <c r="I65" s="103"/>
      <c r="J65" s="32"/>
      <c r="K65" s="103" t="s">
        <v>90</v>
      </c>
      <c r="L65" s="103"/>
      <c r="M65" s="103"/>
      <c r="N65" s="9"/>
      <c r="V65" s="9"/>
      <c r="W65" s="1"/>
    </row>
    <row r="66" spans="2:23" ht="12.75">
      <c r="B66" s="2"/>
      <c r="C66" s="5" t="s">
        <v>91</v>
      </c>
      <c r="D66" s="9"/>
      <c r="E66" s="9"/>
      <c r="F66" s="9"/>
      <c r="J66" s="7"/>
      <c r="N66" s="45"/>
      <c r="O66" s="9"/>
      <c r="P66" s="9"/>
      <c r="Q66" s="9"/>
      <c r="R66" s="9"/>
      <c r="S66" s="8" t="s">
        <v>5</v>
      </c>
      <c r="T66" s="9"/>
      <c r="U66" s="8" t="s">
        <v>6</v>
      </c>
      <c r="V66" s="9"/>
      <c r="W66" s="1"/>
    </row>
    <row r="67" spans="2:23" ht="12.75">
      <c r="B67" s="2"/>
      <c r="C67" s="9" t="s">
        <v>92</v>
      </c>
      <c r="D67" s="9"/>
      <c r="E67" s="9"/>
      <c r="G67" s="20"/>
      <c r="H67" s="20"/>
      <c r="I67" s="20">
        <v>5777759.16</v>
      </c>
      <c r="J67" s="9"/>
      <c r="K67" s="20"/>
      <c r="L67" s="20"/>
      <c r="M67" s="20">
        <v>5986822.430000001</v>
      </c>
      <c r="N67" s="45"/>
      <c r="O67" s="2"/>
      <c r="P67" s="2"/>
      <c r="Q67" s="2"/>
      <c r="R67" s="2"/>
      <c r="S67" s="8" t="s">
        <v>9</v>
      </c>
      <c r="T67" s="9"/>
      <c r="U67" s="8" t="s">
        <v>10</v>
      </c>
      <c r="V67" s="9"/>
      <c r="W67" s="1"/>
    </row>
    <row r="68" spans="2:23" ht="12.75">
      <c r="B68" s="2"/>
      <c r="C68" s="9" t="s">
        <v>93</v>
      </c>
      <c r="D68" s="9"/>
      <c r="E68" s="9"/>
      <c r="F68" s="17"/>
      <c r="G68" s="20"/>
      <c r="H68" s="20"/>
      <c r="I68" s="64">
        <v>5405365.76</v>
      </c>
      <c r="J68" s="45"/>
      <c r="L68" s="20"/>
      <c r="M68" s="58">
        <v>4798136.35</v>
      </c>
      <c r="N68" s="45"/>
      <c r="O68" s="2"/>
      <c r="P68" s="2"/>
      <c r="Q68" s="2"/>
      <c r="R68" s="2"/>
      <c r="S68" s="8" t="s">
        <v>94</v>
      </c>
      <c r="T68" s="9"/>
      <c r="U68" s="8" t="s">
        <v>95</v>
      </c>
      <c r="V68" s="9"/>
      <c r="W68" s="1"/>
    </row>
    <row r="69" spans="2:23" ht="12.75">
      <c r="B69" s="2"/>
      <c r="C69" s="5" t="s">
        <v>96</v>
      </c>
      <c r="D69" s="9"/>
      <c r="E69" s="9"/>
      <c r="F69" s="17"/>
      <c r="G69" s="20"/>
      <c r="H69" s="20"/>
      <c r="I69" s="71">
        <f>I67-I68</f>
        <v>372393.4000000004</v>
      </c>
      <c r="J69" s="5"/>
      <c r="K69" s="20"/>
      <c r="L69" s="20"/>
      <c r="M69" s="71">
        <f>M67-M68</f>
        <v>1188686.080000001</v>
      </c>
      <c r="N69" s="22"/>
      <c r="O69" s="2"/>
      <c r="P69" s="2"/>
      <c r="Q69" s="2"/>
      <c r="R69" s="2"/>
      <c r="S69" s="2"/>
      <c r="T69" s="2"/>
      <c r="U69" s="2"/>
      <c r="V69" s="9"/>
      <c r="W69" s="1"/>
    </row>
    <row r="70" spans="2:23" ht="12.75">
      <c r="B70" s="2"/>
      <c r="C70" s="5" t="s">
        <v>146</v>
      </c>
      <c r="D70" s="9"/>
      <c r="E70" s="9"/>
      <c r="F70" s="17"/>
      <c r="G70" s="20"/>
      <c r="H70" s="20"/>
      <c r="I70" s="58">
        <v>10000</v>
      </c>
      <c r="J70" s="5"/>
      <c r="K70" s="20"/>
      <c r="L70" s="20"/>
      <c r="M70" s="58">
        <v>3532.68</v>
      </c>
      <c r="N70" s="9"/>
      <c r="O70" s="9" t="s">
        <v>97</v>
      </c>
      <c r="P70" s="9"/>
      <c r="Q70" s="9"/>
      <c r="R70" s="9"/>
      <c r="S70" s="20">
        <f>I91</f>
        <v>2347.990000000369</v>
      </c>
      <c r="T70" s="72"/>
      <c r="U70" s="20">
        <v>719211.71</v>
      </c>
      <c r="V70" s="9"/>
      <c r="W70" s="1"/>
    </row>
    <row r="71" spans="2:23" ht="12.75">
      <c r="B71" s="2"/>
      <c r="C71" s="5"/>
      <c r="D71" s="9"/>
      <c r="E71" s="9"/>
      <c r="F71" s="17"/>
      <c r="G71" s="20"/>
      <c r="H71" s="20"/>
      <c r="I71" s="57">
        <f>SUM(I69:I70)</f>
        <v>382393.4000000004</v>
      </c>
      <c r="J71" s="5"/>
      <c r="K71" s="20"/>
      <c r="L71" s="20"/>
      <c r="M71" s="57">
        <f>SUM(M69:M70)</f>
        <v>1192218.760000001</v>
      </c>
      <c r="N71" s="9"/>
      <c r="O71" s="9" t="s">
        <v>98</v>
      </c>
      <c r="P71" s="9"/>
      <c r="Q71" s="9"/>
      <c r="R71" s="57">
        <v>542327.92</v>
      </c>
      <c r="T71" s="57">
        <v>502637.51</v>
      </c>
      <c r="V71" s="9"/>
      <c r="W71" s="1"/>
    </row>
    <row r="72" spans="2:23" ht="12.75">
      <c r="B72" s="2"/>
      <c r="C72" s="9" t="s">
        <v>147</v>
      </c>
      <c r="D72" s="9"/>
      <c r="E72" s="9"/>
      <c r="F72" s="17"/>
      <c r="G72" s="20"/>
      <c r="H72" s="53">
        <f>'[4]Φ.Μ.Δ.'!D110</f>
        <v>174074.91999999998</v>
      </c>
      <c r="I72" s="20"/>
      <c r="J72" s="9"/>
      <c r="K72" s="20"/>
      <c r="L72" s="20">
        <v>206918.83</v>
      </c>
      <c r="M72" s="20"/>
      <c r="N72" s="9"/>
      <c r="O72" s="73" t="s">
        <v>99</v>
      </c>
      <c r="R72" s="58">
        <v>200000</v>
      </c>
      <c r="S72" s="42">
        <f>R71-R72</f>
        <v>342327.92000000004</v>
      </c>
      <c r="T72" s="26">
        <v>0</v>
      </c>
      <c r="U72" s="42">
        <f>T71-T72</f>
        <v>502637.51</v>
      </c>
      <c r="V72" s="9"/>
      <c r="W72" s="1"/>
    </row>
    <row r="73" spans="2:23" ht="12.75">
      <c r="B73" s="2"/>
      <c r="C73" s="9" t="s">
        <v>100</v>
      </c>
      <c r="D73" s="9"/>
      <c r="E73" s="9"/>
      <c r="F73" s="17"/>
      <c r="G73" s="20"/>
      <c r="H73" s="53">
        <f>'[4]Φ.Μ.Δ.'!E110</f>
        <v>77166.85</v>
      </c>
      <c r="I73" s="58">
        <f>SUM(H72:H73)</f>
        <v>251241.77</v>
      </c>
      <c r="J73" s="45"/>
      <c r="K73" s="20"/>
      <c r="L73" s="20">
        <v>4317.31</v>
      </c>
      <c r="M73" s="58">
        <f>SUM(L72:L73)</f>
        <v>211236.13999999998</v>
      </c>
      <c r="N73" s="45"/>
      <c r="O73" s="5" t="s">
        <v>101</v>
      </c>
      <c r="P73" s="9"/>
      <c r="Q73" s="9"/>
      <c r="R73" s="9"/>
      <c r="S73" s="74">
        <f>S70+R71-R72</f>
        <v>344675.9100000004</v>
      </c>
      <c r="T73" s="34"/>
      <c r="U73" s="74">
        <f>U70+T71-T72</f>
        <v>1221849.22</v>
      </c>
      <c r="V73" s="9"/>
      <c r="W73" s="1"/>
    </row>
    <row r="74" spans="2:23" ht="15">
      <c r="B74" s="2"/>
      <c r="C74" s="5" t="s">
        <v>102</v>
      </c>
      <c r="D74" s="9"/>
      <c r="E74" s="9"/>
      <c r="F74" s="17"/>
      <c r="G74" s="20"/>
      <c r="H74" s="20"/>
      <c r="I74" s="71">
        <f>I71-I73</f>
        <v>131151.63000000038</v>
      </c>
      <c r="J74" s="5"/>
      <c r="K74" s="20"/>
      <c r="L74" s="20"/>
      <c r="M74" s="71">
        <f>M71-M73</f>
        <v>980982.6200000009</v>
      </c>
      <c r="N74" s="22"/>
      <c r="O74" s="73" t="s">
        <v>103</v>
      </c>
      <c r="P74" s="75"/>
      <c r="Q74" s="75"/>
      <c r="R74" s="9"/>
      <c r="S74" s="57">
        <v>9642.96</v>
      </c>
      <c r="T74" s="17"/>
      <c r="U74" s="76">
        <v>151116.54</v>
      </c>
      <c r="V74" s="45"/>
      <c r="W74" s="1"/>
    </row>
    <row r="75" spans="2:23" ht="15">
      <c r="B75" s="2"/>
      <c r="C75" s="9" t="s">
        <v>148</v>
      </c>
      <c r="D75" s="9" t="s">
        <v>104</v>
      </c>
      <c r="E75" s="9"/>
      <c r="F75" s="17"/>
      <c r="G75" s="20"/>
      <c r="H75" s="20">
        <v>25229.55</v>
      </c>
      <c r="I75" s="71"/>
      <c r="J75" s="5"/>
      <c r="K75" s="20"/>
      <c r="L75" s="57">
        <v>183.26</v>
      </c>
      <c r="M75" s="71"/>
      <c r="N75" s="22"/>
      <c r="O75" s="73" t="s">
        <v>105</v>
      </c>
      <c r="P75" s="75"/>
      <c r="Q75" s="75"/>
      <c r="R75" s="9"/>
      <c r="S75" s="57">
        <v>1523.74</v>
      </c>
      <c r="T75" s="17"/>
      <c r="U75" s="76"/>
      <c r="V75" s="45"/>
      <c r="W75" s="1"/>
    </row>
    <row r="76" spans="2:23" ht="14.25" customHeight="1">
      <c r="B76" s="2"/>
      <c r="C76" s="5" t="s">
        <v>106</v>
      </c>
      <c r="D76" s="5" t="s">
        <v>149</v>
      </c>
      <c r="E76" s="9"/>
      <c r="F76" s="17"/>
      <c r="G76" s="20"/>
      <c r="H76" s="26">
        <f>'[4]Φ.Μ.Δ.'!F110</f>
        <v>167149.52</v>
      </c>
      <c r="I76" s="26">
        <f>H75-H76</f>
        <v>-141919.97</v>
      </c>
      <c r="J76" s="45"/>
      <c r="K76" s="20"/>
      <c r="L76" s="40">
        <v>130506.77</v>
      </c>
      <c r="M76" s="26">
        <f>L75-L76</f>
        <v>-130323.51000000001</v>
      </c>
      <c r="N76" s="45"/>
      <c r="O76" s="73" t="s">
        <v>107</v>
      </c>
      <c r="S76" s="43">
        <f>S73-S74-S75</f>
        <v>333509.21000000037</v>
      </c>
      <c r="T76" s="77"/>
      <c r="U76" s="43">
        <f>U73-U74</f>
        <v>1070732.68</v>
      </c>
      <c r="V76" s="9"/>
      <c r="W76" s="1"/>
    </row>
    <row r="77" spans="2:23" ht="12.75">
      <c r="B77" s="2"/>
      <c r="C77" s="5" t="s">
        <v>108</v>
      </c>
      <c r="D77" s="9"/>
      <c r="E77" s="9"/>
      <c r="F77" s="17"/>
      <c r="G77" s="20"/>
      <c r="H77" s="78"/>
      <c r="I77" s="71">
        <f>I74+I76</f>
        <v>-10768.339999999618</v>
      </c>
      <c r="J77" s="44"/>
      <c r="K77" s="20" t="s">
        <v>0</v>
      </c>
      <c r="L77" s="20"/>
      <c r="M77" s="71">
        <f>M74+M76</f>
        <v>850659.1100000009</v>
      </c>
      <c r="N77" s="22"/>
      <c r="O77" s="73" t="s">
        <v>109</v>
      </c>
      <c r="V77" s="9"/>
      <c r="W77" s="1"/>
    </row>
    <row r="78" spans="2:23" ht="12.75">
      <c r="B78" s="2"/>
      <c r="C78" s="5" t="s">
        <v>110</v>
      </c>
      <c r="D78" s="9"/>
      <c r="E78" s="9"/>
      <c r="F78" s="17"/>
      <c r="G78" s="20"/>
      <c r="H78" s="20"/>
      <c r="I78" s="20"/>
      <c r="J78" s="9"/>
      <c r="K78" s="20"/>
      <c r="L78" s="20"/>
      <c r="M78" s="20"/>
      <c r="N78" s="5"/>
      <c r="O78" s="73" t="s">
        <v>111</v>
      </c>
      <c r="S78" s="20">
        <v>0</v>
      </c>
      <c r="T78" s="21"/>
      <c r="U78" s="20">
        <v>28404.76</v>
      </c>
      <c r="V78" s="9"/>
      <c r="W78" s="1"/>
    </row>
    <row r="79" spans="2:23" ht="12.75">
      <c r="B79" s="2"/>
      <c r="C79" s="9" t="s">
        <v>112</v>
      </c>
      <c r="D79" s="9"/>
      <c r="E79" s="9"/>
      <c r="F79" s="17"/>
      <c r="G79" s="17">
        <v>108251.73</v>
      </c>
      <c r="H79" s="57"/>
      <c r="I79" s="20"/>
      <c r="J79" s="9"/>
      <c r="K79" s="57">
        <v>5923.75</v>
      </c>
      <c r="M79" s="20"/>
      <c r="N79" s="5"/>
      <c r="O79" s="73" t="s">
        <v>113</v>
      </c>
      <c r="S79" s="20">
        <v>0</v>
      </c>
      <c r="U79" s="20">
        <v>500000</v>
      </c>
      <c r="V79" s="9"/>
      <c r="W79" s="1"/>
    </row>
    <row r="80" spans="2:23" ht="12.75">
      <c r="B80" s="2"/>
      <c r="C80" s="9" t="s">
        <v>114</v>
      </c>
      <c r="D80" s="9"/>
      <c r="E80" s="9"/>
      <c r="F80" s="17"/>
      <c r="G80" s="17">
        <v>10913.47</v>
      </c>
      <c r="H80" s="57"/>
      <c r="I80" s="20"/>
      <c r="J80" s="9"/>
      <c r="K80" s="57">
        <v>0</v>
      </c>
      <c r="L80" s="20"/>
      <c r="M80" s="20"/>
      <c r="N80" s="5"/>
      <c r="O80" s="73" t="s">
        <v>115</v>
      </c>
      <c r="S80" s="26">
        <f>S76-S78-S79</f>
        <v>333509.21000000037</v>
      </c>
      <c r="U80" s="26">
        <v>542327.92</v>
      </c>
      <c r="V80" s="9"/>
      <c r="W80" s="1"/>
    </row>
    <row r="81" spans="2:23" ht="12.75">
      <c r="B81" s="2"/>
      <c r="C81" s="9" t="s">
        <v>116</v>
      </c>
      <c r="D81" s="9"/>
      <c r="E81" s="9"/>
      <c r="F81" s="17"/>
      <c r="G81" s="34">
        <v>6022.37</v>
      </c>
      <c r="H81" s="57">
        <f>SUM(G79:G81)</f>
        <v>125187.56999999999</v>
      </c>
      <c r="I81" s="20"/>
      <c r="J81" s="9"/>
      <c r="K81" s="58">
        <v>0</v>
      </c>
      <c r="L81" s="20">
        <f>SUM(K79:K81)</f>
        <v>5923.75</v>
      </c>
      <c r="M81" s="20"/>
      <c r="N81" s="9"/>
      <c r="O81" s="9"/>
      <c r="P81" s="9"/>
      <c r="Q81" s="9"/>
      <c r="R81" s="9"/>
      <c r="S81" s="43">
        <f>SUM(S78:S80)</f>
        <v>333509.21000000037</v>
      </c>
      <c r="T81" s="79"/>
      <c r="U81" s="43">
        <f>SUM(U78:U80)</f>
        <v>1070732.6800000002</v>
      </c>
      <c r="V81" s="9"/>
      <c r="W81" s="1"/>
    </row>
    <row r="82" spans="2:23" ht="12.75">
      <c r="B82" s="2"/>
      <c r="C82" s="5" t="s">
        <v>117</v>
      </c>
      <c r="D82" s="9"/>
      <c r="E82" s="9"/>
      <c r="F82" s="17"/>
      <c r="G82" s="20"/>
      <c r="H82" s="20"/>
      <c r="I82" s="20"/>
      <c r="J82" s="9"/>
      <c r="K82" s="20"/>
      <c r="L82" s="20"/>
      <c r="M82" s="20"/>
      <c r="N82" s="9"/>
      <c r="V82" s="9"/>
      <c r="W82" s="1"/>
    </row>
    <row r="83" spans="2:23" ht="12.75">
      <c r="B83" s="2"/>
      <c r="C83" s="9" t="s">
        <v>118</v>
      </c>
      <c r="D83" s="9"/>
      <c r="E83" s="9"/>
      <c r="F83" s="17"/>
      <c r="G83" s="20">
        <v>90354.52</v>
      </c>
      <c r="I83" s="26"/>
      <c r="J83" s="9"/>
      <c r="K83" s="20">
        <v>29829.36</v>
      </c>
      <c r="M83" s="26"/>
      <c r="N83" s="9"/>
      <c r="O83" s="80"/>
      <c r="S83" s="20"/>
      <c r="T83" s="20"/>
      <c r="U83" s="20"/>
      <c r="V83" s="9"/>
      <c r="W83" s="1"/>
    </row>
    <row r="84" spans="2:23" ht="12.75">
      <c r="B84" s="2"/>
      <c r="C84" s="81" t="s">
        <v>119</v>
      </c>
      <c r="G84" s="57">
        <v>21716.72</v>
      </c>
      <c r="H84" s="57"/>
      <c r="I84" s="26"/>
      <c r="K84" s="57">
        <v>77607.68</v>
      </c>
      <c r="N84" s="9"/>
      <c r="O84" s="80"/>
      <c r="S84" s="20"/>
      <c r="U84" s="20"/>
      <c r="V84" s="9"/>
      <c r="W84" s="1"/>
    </row>
    <row r="85" spans="2:23" ht="12.75">
      <c r="B85" s="2"/>
      <c r="C85" s="81" t="s">
        <v>120</v>
      </c>
      <c r="G85" s="26">
        <v>0</v>
      </c>
      <c r="H85" s="58">
        <f>SUM(G83:G85)</f>
        <v>112071.24</v>
      </c>
      <c r="I85" s="26">
        <f>H81-H85</f>
        <v>13116.329999999987</v>
      </c>
      <c r="K85" s="26">
        <v>29934.11</v>
      </c>
      <c r="L85" s="26">
        <f>SUM(K83:K85)</f>
        <v>137371.15</v>
      </c>
      <c r="M85" s="26">
        <f>K79-L85</f>
        <v>-131447.4</v>
      </c>
      <c r="N85" s="44"/>
      <c r="O85" s="80"/>
      <c r="R85" s="20"/>
      <c r="S85" s="20"/>
      <c r="T85" s="20"/>
      <c r="U85" s="20"/>
      <c r="V85" s="9"/>
      <c r="W85" s="1"/>
    </row>
    <row r="86" spans="2:23" ht="12.75">
      <c r="B86" s="2"/>
      <c r="C86" s="5" t="s">
        <v>121</v>
      </c>
      <c r="G86" s="26"/>
      <c r="H86" s="58"/>
      <c r="I86" s="74">
        <f>I77+I85</f>
        <v>2347.990000000369</v>
      </c>
      <c r="K86" s="26"/>
      <c r="L86" s="20"/>
      <c r="M86" s="74">
        <f>M77+M85</f>
        <v>719211.7100000009</v>
      </c>
      <c r="N86" s="9"/>
      <c r="O86" s="82"/>
      <c r="S86" s="20"/>
      <c r="U86" s="20" t="s">
        <v>0</v>
      </c>
      <c r="V86" s="1"/>
      <c r="W86" s="1"/>
    </row>
    <row r="87" spans="2:23" ht="12.75">
      <c r="B87" s="2"/>
      <c r="C87" s="5" t="s">
        <v>122</v>
      </c>
      <c r="D87" s="9"/>
      <c r="E87" s="9"/>
      <c r="F87" s="17"/>
      <c r="G87" s="20"/>
      <c r="H87" s="20"/>
      <c r="I87" s="20"/>
      <c r="J87" s="9"/>
      <c r="K87" s="20"/>
      <c r="L87" s="20"/>
      <c r="M87" s="20"/>
      <c r="N87" s="9"/>
      <c r="O87" s="80"/>
      <c r="S87" s="26"/>
      <c r="U87" s="26"/>
      <c r="V87" s="1"/>
      <c r="W87" s="1"/>
    </row>
    <row r="88" spans="2:23" ht="12.75">
      <c r="B88" s="2"/>
      <c r="C88" s="9" t="s">
        <v>123</v>
      </c>
      <c r="D88" s="9"/>
      <c r="E88" s="9"/>
      <c r="F88" s="17"/>
      <c r="G88" s="20"/>
      <c r="H88" s="20">
        <v>66447.13</v>
      </c>
      <c r="I88" s="20"/>
      <c r="J88" s="9"/>
      <c r="K88" s="20"/>
      <c r="L88" s="53">
        <v>137480.82</v>
      </c>
      <c r="M88" s="20"/>
      <c r="N88" s="9"/>
      <c r="O88" s="9"/>
      <c r="P88" s="9"/>
      <c r="Q88" s="9"/>
      <c r="R88" s="9"/>
      <c r="S88" s="9"/>
      <c r="T88" s="9"/>
      <c r="U88" s="9"/>
      <c r="V88" s="1"/>
      <c r="W88" s="1"/>
    </row>
    <row r="89" spans="2:23" ht="12.75">
      <c r="B89" s="2"/>
      <c r="C89" s="9" t="s">
        <v>124</v>
      </c>
      <c r="D89" s="9"/>
      <c r="E89" s="9"/>
      <c r="F89" s="17"/>
      <c r="G89" s="20"/>
      <c r="H89" s="20"/>
      <c r="I89" s="20"/>
      <c r="J89" s="9"/>
      <c r="K89" s="20"/>
      <c r="L89" s="20"/>
      <c r="M89" s="20"/>
      <c r="N89" s="9"/>
      <c r="O89" s="9"/>
      <c r="P89" s="9"/>
      <c r="Q89" s="9"/>
      <c r="R89" s="9"/>
      <c r="S89" s="9"/>
      <c r="T89" s="9"/>
      <c r="U89" s="9"/>
      <c r="V89" s="1"/>
      <c r="W89" s="1"/>
    </row>
    <row r="90" spans="2:23" ht="12.75">
      <c r="B90" s="2"/>
      <c r="C90" s="9" t="s">
        <v>125</v>
      </c>
      <c r="D90" s="9"/>
      <c r="E90" s="9"/>
      <c r="F90" s="17"/>
      <c r="G90" s="20"/>
      <c r="H90" s="26">
        <f>H88</f>
        <v>66447.13</v>
      </c>
      <c r="I90" s="26">
        <v>0</v>
      </c>
      <c r="J90" s="45"/>
      <c r="K90" s="20"/>
      <c r="L90" s="26">
        <f>L88</f>
        <v>137480.82</v>
      </c>
      <c r="M90" s="26">
        <v>0</v>
      </c>
      <c r="N90" s="9"/>
      <c r="O90" s="9"/>
      <c r="P90" s="9"/>
      <c r="Q90" s="83"/>
      <c r="R90" s="83"/>
      <c r="S90" s="17"/>
      <c r="T90" s="9"/>
      <c r="U90" s="9"/>
      <c r="V90" s="1"/>
      <c r="W90" s="1"/>
    </row>
    <row r="91" spans="2:23" ht="12.75">
      <c r="B91" s="2"/>
      <c r="C91" s="5" t="s">
        <v>126</v>
      </c>
      <c r="D91" s="9"/>
      <c r="E91" s="9"/>
      <c r="F91" s="17"/>
      <c r="G91" s="20"/>
      <c r="H91" s="20"/>
      <c r="I91" s="43">
        <f>I86+I90</f>
        <v>2347.990000000369</v>
      </c>
      <c r="J91" s="84"/>
      <c r="K91" s="20"/>
      <c r="L91" s="20"/>
      <c r="M91" s="43">
        <f>M86-M90</f>
        <v>719211.7100000009</v>
      </c>
      <c r="N91" s="9"/>
      <c r="V91" s="1"/>
      <c r="W91" s="1"/>
    </row>
    <row r="92" spans="2:23" ht="12.75">
      <c r="B92" s="2"/>
      <c r="N92" s="85"/>
      <c r="V92" s="1"/>
      <c r="W92" s="1"/>
    </row>
    <row r="93" spans="2:23" ht="12.75">
      <c r="B93" s="2"/>
      <c r="N93" s="44"/>
      <c r="V93" s="1"/>
      <c r="W93" s="1"/>
    </row>
    <row r="94" spans="2:23" ht="12.75">
      <c r="B94" s="2"/>
      <c r="C94" s="86"/>
      <c r="D94" s="4"/>
      <c r="E94" s="4"/>
      <c r="F94" s="4"/>
      <c r="G94" s="4"/>
      <c r="H94" s="4"/>
      <c r="I94" s="95" t="s">
        <v>127</v>
      </c>
      <c r="J94" s="95"/>
      <c r="K94" s="95"/>
      <c r="L94" s="95"/>
      <c r="M94" s="95"/>
      <c r="N94" s="87"/>
      <c r="P94" s="98"/>
      <c r="Q94" s="98"/>
      <c r="R94" s="98"/>
      <c r="S94" s="98"/>
      <c r="T94" s="98"/>
      <c r="U94" s="98"/>
      <c r="V94" s="1"/>
      <c r="W94" s="1"/>
    </row>
    <row r="95" spans="2:23" ht="12.75">
      <c r="B95" s="2"/>
      <c r="C95" s="88"/>
      <c r="D95" s="88"/>
      <c r="E95" s="88"/>
      <c r="F95" s="88"/>
      <c r="G95" s="88"/>
      <c r="H95" s="88"/>
      <c r="I95" s="88"/>
      <c r="J95" s="88"/>
      <c r="K95" s="88"/>
      <c r="L95" s="88"/>
      <c r="M95" s="88"/>
      <c r="N95" s="85"/>
      <c r="V95" s="1"/>
      <c r="W95" s="1"/>
    </row>
    <row r="96" spans="2:23" ht="12.75">
      <c r="B96" s="2"/>
      <c r="C96" s="95" t="s">
        <v>128</v>
      </c>
      <c r="D96" s="95"/>
      <c r="E96" s="95"/>
      <c r="F96" s="95"/>
      <c r="G96" s="95"/>
      <c r="H96" s="95"/>
      <c r="I96" s="99" t="s">
        <v>129</v>
      </c>
      <c r="J96" s="100"/>
      <c r="K96" s="100"/>
      <c r="L96" s="100"/>
      <c r="M96" s="100"/>
      <c r="N96" s="9"/>
      <c r="O96" s="87"/>
      <c r="P96" s="98" t="s">
        <v>130</v>
      </c>
      <c r="Q96" s="98"/>
      <c r="R96" s="98"/>
      <c r="S96" s="98"/>
      <c r="T96" s="98"/>
      <c r="U96" s="98"/>
      <c r="V96" s="1"/>
      <c r="W96" s="1"/>
    </row>
    <row r="97" spans="3:23" ht="12.75">
      <c r="C97" s="89"/>
      <c r="D97" s="89"/>
      <c r="E97" s="89"/>
      <c r="F97" s="89"/>
      <c r="G97" s="89"/>
      <c r="H97" s="89"/>
      <c r="I97" s="89"/>
      <c r="J97" s="89"/>
      <c r="K97" s="89"/>
      <c r="L97" s="89"/>
      <c r="M97" s="89"/>
      <c r="N97" s="90"/>
      <c r="O97" s="85"/>
      <c r="V97" s="1"/>
      <c r="W97" s="1"/>
    </row>
    <row r="98" spans="3:21" ht="12.75">
      <c r="C98" s="89"/>
      <c r="D98" s="89"/>
      <c r="E98" s="89"/>
      <c r="F98" s="89"/>
      <c r="G98" s="89"/>
      <c r="H98" s="89"/>
      <c r="I98" s="89"/>
      <c r="J98" s="89"/>
      <c r="K98" s="89"/>
      <c r="L98" s="89"/>
      <c r="M98" s="89"/>
      <c r="N98" s="90"/>
      <c r="P98" s="95"/>
      <c r="Q98" s="100"/>
      <c r="R98" s="100"/>
      <c r="S98" s="100"/>
      <c r="T98" s="100"/>
      <c r="U98" s="4"/>
    </row>
    <row r="99" spans="3:21" ht="12.75">
      <c r="C99" s="88"/>
      <c r="D99" s="88"/>
      <c r="E99" s="88"/>
      <c r="F99" s="88"/>
      <c r="G99" s="88"/>
      <c r="H99" s="88"/>
      <c r="I99" s="88"/>
      <c r="J99" s="88"/>
      <c r="K99" s="88"/>
      <c r="L99" s="88"/>
      <c r="M99" s="88"/>
      <c r="O99" s="90"/>
      <c r="P99" s="96"/>
      <c r="Q99" s="96"/>
      <c r="R99" s="96"/>
      <c r="S99" s="96"/>
      <c r="T99" s="96"/>
      <c r="U99" s="96"/>
    </row>
    <row r="100" spans="3:21" ht="12.75">
      <c r="C100" s="95" t="s">
        <v>131</v>
      </c>
      <c r="D100" s="95"/>
      <c r="E100" s="95"/>
      <c r="F100" s="95"/>
      <c r="G100" s="95"/>
      <c r="H100" s="95"/>
      <c r="I100" s="95" t="s">
        <v>132</v>
      </c>
      <c r="J100" s="100"/>
      <c r="K100" s="100"/>
      <c r="L100" s="100"/>
      <c r="M100" s="100"/>
      <c r="O100" s="90"/>
      <c r="P100" s="98" t="s">
        <v>133</v>
      </c>
      <c r="Q100" s="106"/>
      <c r="R100" s="106"/>
      <c r="S100" s="106"/>
      <c r="T100" s="106"/>
      <c r="U100" s="106"/>
    </row>
    <row r="101" spans="3:21" ht="12.75">
      <c r="C101" s="95" t="s">
        <v>134</v>
      </c>
      <c r="D101" s="95"/>
      <c r="E101" s="95"/>
      <c r="F101" s="95"/>
      <c r="G101" s="95"/>
      <c r="H101" s="95"/>
      <c r="I101" s="95" t="s">
        <v>135</v>
      </c>
      <c r="J101" s="95"/>
      <c r="K101" s="95"/>
      <c r="L101" s="95"/>
      <c r="M101" s="95"/>
      <c r="O101" s="90"/>
      <c r="P101" s="98" t="s">
        <v>136</v>
      </c>
      <c r="Q101" s="94"/>
      <c r="R101" s="94"/>
      <c r="S101" s="94"/>
      <c r="T101" s="94"/>
      <c r="U101" s="94"/>
    </row>
    <row r="103" spans="3:21" ht="15.75">
      <c r="C103" s="93" t="s">
        <v>137</v>
      </c>
      <c r="D103" s="94"/>
      <c r="E103" s="94"/>
      <c r="F103" s="94"/>
      <c r="G103" s="94"/>
      <c r="H103" s="94"/>
      <c r="I103" s="94"/>
      <c r="J103" s="94"/>
      <c r="K103" s="94"/>
      <c r="L103" s="94"/>
      <c r="M103" s="94"/>
      <c r="N103" s="94"/>
      <c r="O103" s="94"/>
      <c r="P103" s="94"/>
      <c r="Q103" s="94"/>
      <c r="R103" s="94"/>
      <c r="S103" s="94"/>
      <c r="T103" s="94"/>
      <c r="U103" s="94"/>
    </row>
    <row r="104" spans="3:21" ht="15.75">
      <c r="C104" s="93" t="s">
        <v>138</v>
      </c>
      <c r="D104" s="94"/>
      <c r="E104" s="94"/>
      <c r="F104" s="94"/>
      <c r="G104" s="94"/>
      <c r="H104" s="94"/>
      <c r="I104" s="94"/>
      <c r="J104" s="94"/>
      <c r="K104" s="94"/>
      <c r="L104" s="94"/>
      <c r="M104" s="94"/>
      <c r="N104" s="94"/>
      <c r="O104" s="94"/>
      <c r="P104" s="94"/>
      <c r="Q104" s="94"/>
      <c r="R104" s="94"/>
      <c r="S104" s="94"/>
      <c r="T104" s="94"/>
      <c r="U104" s="94"/>
    </row>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c r="N130" s="90"/>
    </row>
    <row r="131" spans="14:21" ht="12.75">
      <c r="N131" s="91"/>
      <c r="O131" s="90"/>
      <c r="P131" s="90"/>
      <c r="Q131" s="90"/>
      <c r="R131" s="90"/>
      <c r="S131" s="90"/>
      <c r="T131" s="90"/>
      <c r="U131" s="90"/>
    </row>
    <row r="132" spans="14:21" ht="12.75">
      <c r="N132" s="91"/>
      <c r="O132" s="90"/>
      <c r="P132" s="90"/>
      <c r="Q132" s="90"/>
      <c r="R132" s="90"/>
      <c r="S132" s="90"/>
      <c r="T132" s="90"/>
      <c r="U132" s="90"/>
    </row>
    <row r="133" spans="14:21" ht="12.75">
      <c r="N133" s="91"/>
      <c r="O133" s="90"/>
      <c r="P133" s="90"/>
      <c r="Q133" s="90"/>
      <c r="R133" s="90"/>
      <c r="S133" s="90"/>
      <c r="T133" s="90"/>
      <c r="U133" s="90"/>
    </row>
    <row r="134" spans="4:21" ht="12.75">
      <c r="D134" s="91"/>
      <c r="E134" s="91"/>
      <c r="F134" s="91"/>
      <c r="G134" s="91"/>
      <c r="H134" s="91"/>
      <c r="I134" s="91"/>
      <c r="J134" s="91"/>
      <c r="K134" s="25"/>
      <c r="L134" s="85" t="s">
        <v>139</v>
      </c>
      <c r="M134" s="25"/>
      <c r="N134" s="90"/>
      <c r="O134" s="91"/>
      <c r="P134" s="91"/>
      <c r="Q134" s="91"/>
      <c r="R134" s="91"/>
      <c r="S134" s="91"/>
      <c r="T134" s="91"/>
      <c r="U134" s="91"/>
    </row>
    <row r="135" spans="4:21" ht="12.75">
      <c r="D135" s="91"/>
      <c r="E135" s="91"/>
      <c r="F135" s="91"/>
      <c r="G135" s="91"/>
      <c r="H135" s="91"/>
      <c r="I135" s="91"/>
      <c r="J135" s="91"/>
      <c r="L135" s="90" t="s">
        <v>140</v>
      </c>
      <c r="N135" s="90"/>
      <c r="O135" s="90"/>
      <c r="P135" s="90"/>
      <c r="Q135" s="90"/>
      <c r="R135" s="90"/>
      <c r="S135" s="90"/>
      <c r="T135" s="90"/>
      <c r="U135" s="90"/>
    </row>
    <row r="136" spans="4:21" ht="12.75">
      <c r="D136" s="90"/>
      <c r="E136" s="90"/>
      <c r="F136" s="90"/>
      <c r="G136" s="90"/>
      <c r="H136" s="90"/>
      <c r="I136" s="90"/>
      <c r="J136" s="90"/>
      <c r="N136" s="90"/>
      <c r="O136" s="90"/>
      <c r="P136" s="90"/>
      <c r="Q136" s="90"/>
      <c r="R136" s="90"/>
      <c r="S136" s="90"/>
      <c r="T136" s="90"/>
      <c r="U136" s="90"/>
    </row>
    <row r="137" spans="4:21" ht="12.75">
      <c r="D137" s="91"/>
      <c r="E137" s="91"/>
      <c r="F137" s="91"/>
      <c r="G137" s="91"/>
      <c r="H137" s="91"/>
      <c r="I137" s="91"/>
      <c r="J137" s="91"/>
      <c r="L137" s="92" t="s">
        <v>141</v>
      </c>
      <c r="N137" s="91"/>
      <c r="O137" s="91"/>
      <c r="P137" s="91"/>
      <c r="Q137" s="91"/>
      <c r="R137" s="91"/>
      <c r="S137" s="91"/>
      <c r="T137" s="91"/>
      <c r="U137" s="91"/>
    </row>
    <row r="138" spans="4:21" ht="12.75">
      <c r="D138" s="91"/>
      <c r="E138" s="91"/>
      <c r="F138" s="91"/>
      <c r="G138" s="91"/>
      <c r="H138" s="91"/>
      <c r="I138" s="91"/>
      <c r="J138" s="91"/>
      <c r="L138" s="92" t="s">
        <v>142</v>
      </c>
      <c r="N138" s="91"/>
      <c r="O138" s="91"/>
      <c r="P138" s="91"/>
      <c r="Q138" s="91"/>
      <c r="R138" s="91"/>
      <c r="S138" s="91"/>
      <c r="T138" s="91"/>
      <c r="U138" s="91"/>
    </row>
    <row r="139" spans="4:21" ht="12.75">
      <c r="D139" s="91"/>
      <c r="E139" s="91"/>
      <c r="F139" s="91"/>
      <c r="G139" s="91"/>
      <c r="H139" s="91"/>
      <c r="I139" s="91"/>
      <c r="J139" s="91"/>
      <c r="L139" s="92" t="s">
        <v>143</v>
      </c>
      <c r="N139" s="91"/>
      <c r="O139" s="91"/>
      <c r="P139" s="91"/>
      <c r="Q139" s="91"/>
      <c r="R139" s="91"/>
      <c r="S139" s="91"/>
      <c r="T139" s="91"/>
      <c r="U139" s="91"/>
    </row>
    <row r="140" spans="4:21" ht="12.75">
      <c r="D140" s="91"/>
      <c r="E140" s="91"/>
      <c r="F140" s="91"/>
      <c r="G140" s="91"/>
      <c r="H140" s="91"/>
      <c r="I140" s="91"/>
      <c r="J140" s="91"/>
      <c r="L140" s="92" t="s">
        <v>144</v>
      </c>
      <c r="O140" s="91"/>
      <c r="P140" s="91"/>
      <c r="Q140" s="91"/>
      <c r="R140" s="91"/>
      <c r="S140" s="91"/>
      <c r="T140" s="91"/>
      <c r="U140" s="91"/>
    </row>
    <row r="141" spans="4:12" ht="12.75">
      <c r="D141" s="91"/>
      <c r="E141" s="91"/>
      <c r="F141" s="91"/>
      <c r="G141" s="91"/>
      <c r="H141" s="91"/>
      <c r="I141" s="91"/>
      <c r="J141" s="91"/>
      <c r="L141" s="92" t="s">
        <v>145</v>
      </c>
    </row>
  </sheetData>
  <sheetProtection/>
  <mergeCells count="28">
    <mergeCell ref="I100:M100"/>
    <mergeCell ref="C100:H100"/>
    <mergeCell ref="P100:U100"/>
    <mergeCell ref="P94:U94"/>
    <mergeCell ref="C2:U2"/>
    <mergeCell ref="C3:U3"/>
    <mergeCell ref="C4:U4"/>
    <mergeCell ref="C5:U5"/>
    <mergeCell ref="K65:M65"/>
    <mergeCell ref="P98:T98"/>
    <mergeCell ref="C96:H96"/>
    <mergeCell ref="I94:M94"/>
    <mergeCell ref="G8:I8"/>
    <mergeCell ref="K8:M8"/>
    <mergeCell ref="G65:I65"/>
    <mergeCell ref="G9:I9"/>
    <mergeCell ref="K9:M9"/>
    <mergeCell ref="C63:M63"/>
    <mergeCell ref="C104:U104"/>
    <mergeCell ref="C101:H101"/>
    <mergeCell ref="P99:U99"/>
    <mergeCell ref="I101:M101"/>
    <mergeCell ref="O64:U64"/>
    <mergeCell ref="P101:U101"/>
    <mergeCell ref="P96:U96"/>
    <mergeCell ref="C103:U103"/>
    <mergeCell ref="I96:M96"/>
    <mergeCell ref="C64:M64"/>
  </mergeCells>
  <printOptions/>
  <pageMargins left="0.15748031496062992" right="0.15748031496062992" top="0.5905511811023623" bottom="0.5905511811023623" header="0.5118110236220472" footer="0.5118110236220472"/>
  <pageSetup fitToHeight="1" fitToWidth="1" horizontalDpi="600" verticalDpi="600" orientation="portrait" paperSize="8"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solae</dc:creator>
  <cp:keywords/>
  <dc:description/>
  <cp:lastModifiedBy>***</cp:lastModifiedBy>
  <cp:lastPrinted>2014-12-05T12:10:15Z</cp:lastPrinted>
  <dcterms:created xsi:type="dcterms:W3CDTF">1996-10-14T23:33:28Z</dcterms:created>
  <dcterms:modified xsi:type="dcterms:W3CDTF">2014-12-05T12:10:58Z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